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7e2f16630f34ac3" /></Relationships>
</file>

<file path=xl/workbook.xml><?xml version="1.0" encoding="utf-8"?>
<x:workbook xmlns:x="http://schemas.openxmlformats.org/spreadsheetml/2006/main">
  <x:sheets>
    <x:sheet xmlns:r="http://schemas.openxmlformats.org/officeDocument/2006/relationships" name="Maintenance Log" sheetId="1" r:id="R41c4348ba2e74d33"/>
    <x:sheet xmlns:r="http://schemas.openxmlformats.org/officeDocument/2006/relationships" name="Equipment Register" sheetId="2" r:id="R2a8f5de8cd644777"/>
    <x:sheet xmlns:r="http://schemas.openxmlformats.org/officeDocument/2006/relationships" name="Upcoming Maintenance" sheetId="3" r:id="R6b08bf30821b4c79"/>
    <x:sheet xmlns:r="http://schemas.openxmlformats.org/officeDocument/2006/relationships" name="Summary" sheetId="4" r:id="Rb77c5314554b4699"/>
    <x:sheet xmlns:r="http://schemas.openxmlformats.org/officeDocument/2006/relationships" name="Instructions" sheetId="5" r:id="Re2bff3fe644a4364"/>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mm/dd/yy"/>
    <x:numFmt numFmtId="201" formatCode="#,##0"/>
    <x:numFmt numFmtId="202" formatCode="#,##0.00"/>
    <x:numFmt numFmtId="203" formatCode="&quot;$&quot;#,##0.00;[Red](&quot;$&quot;#,##0.00)"/>
    <x:numFmt numFmtId="204" formatCode="mm/dd/yyyy"/>
    <x:numFmt numFmtId="205" formatCode="&quot;$&quot;#,##0.00"/>
  </x:numFmts>
  <x:fonts count="5">
    <x:font>
      <x:sz val="11"/>
      <x:name val="Carlito"/>
    </x:font>
    <x:font>
      <x:sz val="10"/>
      <x:color rgb="FF223746"/>
      <x:name val="Arial"/>
    </x:font>
    <x:font>
      <x:b/>
      <x:sz val="15"/>
      <x:color rgb="FF000000"/>
      <x:name val="Arial"/>
    </x:font>
    <x:font>
      <x:i/>
      <x:sz val="10"/>
      <x:color rgb="FF536777"/>
      <x:name val="Arial"/>
    </x:font>
    <x:font>
      <x:b/>
      <x:sz val="10"/>
      <x:color rgb="FFFFFFFF"/>
      <x:name val="Arial"/>
    </x:font>
  </x:fonts>
  <x:fills count="5">
    <x:fill>
      <x:patternFill patternType="none"/>
    </x:fill>
    <x:fill>
      <x:patternFill patternType="gray125"/>
    </x:fill>
    <x:fill>
      <x:patternFill patternType="solid">
        <x:fgColor rgb="FF17364A"/>
      </x:patternFill>
    </x:fill>
    <x:fill>
      <x:patternFill patternType="solid">
        <x:fgColor rgb="FFFFF1CB"/>
      </x:patternFill>
    </x:fill>
    <x:fill>
      <x:patternFill patternType="solid">
        <x:fgColor rgb="FFEAF1F5"/>
      </x:patternFill>
    </x:fill>
  </x:fills>
  <x:borders count="2">
    <x:border/>
    <x:border>
      <x:right style="thin">
        <x:color rgb="FFC7D6DF"/>
      </x:right>
    </x:border>
  </x:borders>
  <x:cellStyleXfs count="1">
    <x:xf numFmtId="0" fontId="0" fillId="0" borderId="0"/>
  </x:cellStyleXfs>
  <x:cellXfs count="4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202"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3" fontId="1" fillId="0" borderId="0" xfId="0" applyNumberFormat="1" applyFont="1" applyFill="1" applyBorder="1" applyAlignment="1">
      <x:alignment vertical="center"/>
    </x:xf>
    <x:xf numFmtId="203"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3" fontId="1" fillId="4" borderId="0" xfId="0" applyNumberFormat="1" applyFont="1" applyFill="1" applyBorder="1" applyAlignment="1">
      <x:alignment vertical="center"/>
    </x:xf>
    <x:xf numFmtId="203" fontId="1" fillId="3" borderId="0" xfId="0" applyNumberFormat="1" applyFont="1" applyFill="1" applyBorder="1" applyAlignment="1">
      <x:alignment vertical="center" wrapText="1"/>
    </x:xf>
    <x:xf numFmtId="203" fontId="1" fillId="4" borderId="0" xfId="0" applyNumberFormat="1" applyFont="1" applyFill="1" applyBorder="1" applyAlignment="1">
      <x:alignment vertical="center" wrapText="1"/>
    </x:xf>
    <x:xf numFmtId="200" fontId="1" fillId="3"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4" fillId="2" borderId="1" xfId="0" applyNumberFormat="1" applyFont="1" applyFill="1" applyBorder="1" applyAlignment="1">
      <x:alignment horizontal="center" vertical="center" wrapText="1"/>
    </x:xf>
    <x:xf numFmtId="200" fontId="1" fillId="3" borderId="1" xfId="0" applyNumberFormat="1" applyFont="1" applyFill="1" applyBorder="1" applyAlignment="1">
      <x:alignment horizontal="center"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1" fillId="0" borderId="1" xfId="0" applyNumberFormat="1" applyFont="1" applyFill="1" applyBorder="1" applyAlignment="1">
      <x:alignment vertical="center" wrapText="1"/>
    </x:xf>
    <x:xf numFmtId="0" fontId="1" fillId="0" borderId="0" xfId="0" applyNumberFormat="1" applyFont="1" applyFill="1" applyBorder="1" applyAlignment="1">
      <x:alignment horizontal="center" vertical="center" wrapText="1"/>
    </x:xf>
    <x:xf numFmtId="204" fontId="1" fillId="0" borderId="0" xfId="0" applyNumberFormat="1" applyFont="1" applyFill="1" applyBorder="1" applyAlignment="1">
      <x:alignment vertical="center"/>
    </x:xf>
    <x:xf numFmtId="204" fontId="1" fillId="3" borderId="0" xfId="0" applyNumberFormat="1" applyFont="1" applyFill="1" applyBorder="1" applyAlignment="1">
      <x:alignment vertical="center"/>
    </x:xf>
    <x:xf numFmtId="205" fontId="1"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592e573680749f5" /><Relationship Type="http://schemas.openxmlformats.org/officeDocument/2006/relationships/theme" Target="/xl/theme/theme1.xml" Id="Rfedf9240ac784c22" /><Relationship Type="http://schemas.openxmlformats.org/officeDocument/2006/relationships/sharedStrings" Target="/xl/sharedStrings.xml" Id="Re925ded1745d47c2" /><Relationship Type="http://schemas.openxmlformats.org/officeDocument/2006/relationships/worksheet" Target="/xl/worksheets/sheet1.xml" Id="R41c4348ba2e74d33" /><Relationship Type="http://schemas.openxmlformats.org/officeDocument/2006/relationships/worksheet" Target="/xl/worksheets/sheet2.xml" Id="R2a8f5de8cd644777" /><Relationship Type="http://schemas.openxmlformats.org/officeDocument/2006/relationships/worksheet" Target="/xl/worksheets/sheet3.xml" Id="R6b08bf30821b4c79" /><Relationship Type="http://schemas.openxmlformats.org/officeDocument/2006/relationships/worksheet" Target="/xl/worksheets/sheet4.xml" Id="Rb77c5314554b4699" /><Relationship Type="http://schemas.openxmlformats.org/officeDocument/2006/relationships/worksheet" Target="/xl/worksheets/sheet5.xml" Id="Re2bff3fe644a4364" /></Relationships>
</file>

<file path=xl/tables/table1.xml><?xml version="1.0" encoding="utf-8"?>
<x:table xmlns:x="http://schemas.openxmlformats.org/spreadsheetml/2006/main" id="2" name="MaintenanceHistory" displayName="MaintenanceHistory" ref="A5:R155" headerRowCount="1" totalsRowCount="0" totalsRowShown="0">
  <x:tableColumns count="18">
    <x:tableColumn id="1" name="Maintenance ID"/>
    <x:tableColumn id="2" name="Equipment ID"/>
    <x:tableColumn id="3" name="Equipment Name"/>
    <x:tableColumn id="4" name="Service Date"/>
    <x:tableColumn id="5" name="Maintenance Type"/>
    <x:tableColumn id="6" name="Work Performed"/>
    <x:tableColumn id="7" name="Technician / Provider"/>
    <x:tableColumn id="8" name="Meter / Hours"/>
    <x:tableColumn id="9" name="Labor Cost"/>
    <x:tableColumn id="10" name="Parts Cost"/>
    <x:tableColumn id="11" name="Other Cost"/>
    <x:tableColumn id="12" name="Total Cost"/>
    <x:tableColumn id="13" name="Next Service Date"/>
    <x:tableColumn id="14" name="Next Service Meter / Hours"/>
    <x:tableColumn id="15" name="Status"/>
    <x:tableColumn id="16" name="Work Order Reference"/>
    <x:tableColumn id="17" name="Notes"/>
    <x:tableColumn id="18" name="ID Check"/>
  </x:tableColumns>
  <x:tableStyleInfo name="TableStyleMedium2" showFirstColumn="0" showLastColumn="0" showRowStripes="1" showColumnStripes="0"/>
</x:table>
</file>

<file path=xl/tables/table2.xml><?xml version="1.0" encoding="utf-8"?>
<x:table xmlns:x="http://schemas.openxmlformats.org/spreadsheetml/2006/main" id="1" name="EquipmentRegister" displayName="EquipmentRegister" ref="A5:S65" headerRowCount="1" totalsRowCount="0" totalsRowShown="0">
  <x:tableColumns count="19">
    <x:tableColumn id="1" name="Equipment ID"/>
    <x:tableColumn id="2" name="Equipment Name"/>
    <x:tableColumn id="3" name="Category"/>
    <x:tableColumn id="4" name="Location"/>
    <x:tableColumn id="5" name="Department"/>
    <x:tableColumn id="6" name="Manufacturer"/>
    <x:tableColumn id="7" name="Model"/>
    <x:tableColumn id="8" name="Serial Number"/>
    <x:tableColumn id="9" name="Acquisition Date"/>
    <x:tableColumn id="10" name="In-Service Date"/>
    <x:tableColumn id="11" name="Service Interval Days"/>
    <x:tableColumn id="12" name="Service Interval Hours"/>
    <x:tableColumn id="13" name="Current Meter / Hours"/>
    <x:tableColumn id="14" name="Status"/>
    <x:tableColumn id="15" name="Next Service Date"/>
    <x:tableColumn id="16" name="Next Service Meter / Hours"/>
    <x:tableColumn id="17" name="Last Service Date"/>
    <x:tableColumn id="18" name="Notes"/>
    <x:tableColumn id="19" name="ID Check"/>
  </x:tableColumns>
  <x:tableStyleInfo name="TableStyleMedium2" showFirstColumn="0" showLastColumn="0" showRowStripes="1" showColumnStripes="0"/>
</x:table>
</file>

<file path=xl/tables/table3.xml><?xml version="1.0" encoding="utf-8"?>
<x:table xmlns:x="http://schemas.openxmlformats.org/spreadsheetml/2006/main" id="3" name="UpcomingAssets" displayName="UpcomingAssets" ref="A5:L65" headerRowCount="1" totalsRowCount="0" totalsRowShown="0">
  <x:tableColumns count="12">
    <x:tableColumn id="1" name="Equipment ID"/>
    <x:tableColumn id="2" name="Equipment Name"/>
    <x:tableColumn id="3" name="Location"/>
    <x:tableColumn id="4" name="Asset Status"/>
    <x:tableColumn id="5" name="Last Service Date"/>
    <x:tableColumn id="6" name="Next Service Date"/>
    <x:tableColumn id="7" name="Days Until Due"/>
    <x:tableColumn id="8" name="Current Meter / Hours"/>
    <x:tableColumn id="9" name="Next Service Meter / Hours"/>
    <x:tableColumn id="10" name="Date Status"/>
    <x:tableColumn id="11" name="Meter Status"/>
    <x:tableColumn id="12" name="ID 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34495bb2cc94831" /></Relationships>
</file>

<file path=xl/worksheets/_rels/sheet2.xml.rels>&#65279;<?xml version="1.0" encoding="utf-8"?><Relationships xmlns="http://schemas.openxmlformats.org/package/2006/relationships"><Relationship Type="http://schemas.openxmlformats.org/officeDocument/2006/relationships/table" Target="/xl/tables/table2.xml" Id="R7ffcadefedb74539" /></Relationships>
</file>

<file path=xl/worksheets/_rels/sheet3.xml.rels>&#65279;<?xml version="1.0" encoding="utf-8"?><Relationships xmlns="http://schemas.openxmlformats.org/package/2006/relationships"><Relationship Type="http://schemas.openxmlformats.org/officeDocument/2006/relationships/table" Target="/xl/tables/table3.xml" Id="R1654ec7cf73d4276" /></Relationships>
</file>

<file path=xl/worksheets/sheet1.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9" hidden="0" customWidth="1"/>
    <x:col min="2" max="2" width="16" hidden="0" customWidth="1"/>
    <x:col min="3" max="3" width="38" hidden="0" customWidth="1"/>
    <x:col min="4" max="4" width="17" hidden="0" customWidth="1"/>
    <x:col min="5" max="5" width="25" hidden="0" customWidth="1"/>
    <x:col min="6" max="6" width="65" hidden="0" customWidth="1"/>
    <x:col min="7" max="7" width="26" hidden="0" customWidth="1"/>
    <x:col min="8" max="8" width="19" hidden="0" customWidth="1"/>
    <x:col min="9" max="9" width="18" hidden="0" customWidth="1"/>
    <x:col min="10" max="10" width="18" hidden="0" customWidth="1"/>
    <x:col min="11" max="11" width="18" hidden="0" customWidth="1"/>
    <x:col min="12" max="12" width="20" hidden="0" customWidth="1"/>
    <x:col min="13" max="13" width="21" hidden="0" customWidth="1"/>
    <x:col min="14" max="14" width="28" hidden="0" customWidth="1"/>
    <x:col min="15" max="15" width="18" hidden="0" customWidth="1"/>
    <x:col min="16" max="16" width="23" hidden="0" customWidth="1"/>
    <x:col min="17" max="17" width="30" hidden="0" customWidth="1"/>
    <x:col min="18" max="18" width="20" hidden="0" customWidth="1"/>
  </x:cols>
  <x:sheetData>
    <x:row r="1">
      <x:c r="A1" s="2"/>
      <x:c r="B1" s="2"/>
      <x:c r="C1" s="2"/>
      <x:c r="D1" s="2"/>
      <x:c r="E1" s="2"/>
      <x:c r="F1" s="2"/>
      <x:c r="G1" s="2"/>
      <x:c r="H1" s="2"/>
      <x:c r="I1" s="2"/>
      <x:c r="J1" s="2"/>
      <x:c r="K1" s="2"/>
      <x:c r="L1" s="2"/>
      <x:c r="M1" s="2"/>
      <x:c r="N1" s="2"/>
      <x:c r="O1" s="2"/>
      <x:c r="P1" s="2"/>
      <x:c r="Q1" s="2"/>
      <x:c r="R1" s="2"/>
    </x:row>
    <x:row r="2" ht="30" customHeight="1">
      <x:c r="A2" s="3" t="str">
        <x:v>Equipment Maintenance Log</x:v>
      </x:c>
      <x:c r="B2" s="2"/>
      <x:c r="C2" s="2"/>
      <x:c r="D2" s="2"/>
      <x:c r="E2" s="2"/>
      <x:c r="F2" s="2"/>
      <x:c r="G2" s="2"/>
      <x:c r="H2" s="2"/>
      <x:c r="I2" s="2"/>
      <x:c r="J2" s="2"/>
      <x:c r="K2" s="2"/>
      <x:c r="L2" s="2"/>
      <x:c r="M2" s="2"/>
      <x:c r="N2" s="2"/>
      <x:c r="O2" s="2"/>
      <x:c r="P2" s="2"/>
      <x:c r="Q2" s="2"/>
      <x:c r="R2" s="2"/>
    </x:row>
    <x:row r="3">
      <x:c r="A3" s="4" t="str">
        <x:v>Fictional sample entries. One row is one service event; keep historical rows after an asset is retired.</x:v>
      </x:c>
      <x:c r="B3" s="2"/>
      <x:c r="C3" s="2"/>
      <x:c r="D3" s="2"/>
      <x:c r="E3" s="2"/>
      <x:c r="F3" s="2"/>
      <x:c r="G3" s="2"/>
      <x:c r="H3" s="2"/>
      <x:c r="I3" s="2"/>
      <x:c r="J3" s="2"/>
      <x:c r="K3" s="2"/>
      <x:c r="L3" s="2"/>
      <x:c r="M3" s="2"/>
      <x:c r="N3" s="2"/>
      <x:c r="O3" s="2"/>
      <x:c r="P3" s="2"/>
      <x:c r="Q3" s="2"/>
      <x:c r="R3" s="2"/>
    </x:row>
    <x:row r="4">
      <x:c r="A4" s="2"/>
      <x:c r="B4" s="2"/>
      <x:c r="C4" s="2"/>
      <x:c r="D4" s="2"/>
      <x:c r="E4" s="2"/>
      <x:c r="F4" s="2"/>
      <x:c r="G4" s="2"/>
      <x:c r="H4" s="2"/>
      <x:c r="I4" s="2"/>
      <x:c r="J4" s="2"/>
      <x:c r="K4" s="2"/>
      <x:c r="L4" s="2"/>
      <x:c r="M4" s="2"/>
      <x:c r="N4" s="2"/>
      <x:c r="O4" s="2"/>
      <x:c r="P4" s="2"/>
      <x:c r="Q4" s="2"/>
      <x:c r="R4" s="2"/>
    </x:row>
    <x:row r="5" ht="38" customHeight="1">
      <x:c r="A5" s="8" t="str">
        <x:v>Maintenance ID</x:v>
      </x:c>
      <x:c r="B5" s="8" t="str">
        <x:v>Equipment ID</x:v>
      </x:c>
      <x:c r="C5" s="8" t="str">
        <x:v>Equipment Name</x:v>
      </x:c>
      <x:c r="D5" s="30" t="str">
        <x:v>Service Date</x:v>
      </x:c>
      <x:c r="E5" s="8" t="str">
        <x:v>Maintenance Type</x:v>
      </x:c>
      <x:c r="F5" s="8" t="str">
        <x:v>Work Performed</x:v>
      </x:c>
      <x:c r="G5" s="8" t="str">
        <x:v>Technician / Provider</x:v>
      </x:c>
      <x:c r="H5" s="8" t="str">
        <x:v>Meter / Hours</x:v>
      </x:c>
      <x:c r="I5" s="8" t="str">
        <x:v>Labor Cost</x:v>
      </x:c>
      <x:c r="J5" s="8" t="str">
        <x:v>Parts Cost</x:v>
      </x:c>
      <x:c r="K5" s="8" t="str">
        <x:v>Other Cost</x:v>
      </x:c>
      <x:c r="L5" s="8" t="str">
        <x:v>Total Cost</x:v>
      </x:c>
      <x:c r="M5" s="8" t="str">
        <x:v>Next Service Date</x:v>
      </x:c>
      <x:c r="N5" s="8" t="str">
        <x:v>Next Service Meter / Hours</x:v>
      </x:c>
      <x:c r="O5" s="8" t="str">
        <x:v>Status</x:v>
      </x:c>
      <x:c r="P5" s="8" t="str">
        <x:v>Work Order Reference</x:v>
      </x:c>
      <x:c r="Q5" s="8" t="str">
        <x:v>Notes</x:v>
      </x:c>
      <x:c r="R5" s="8" t="str">
        <x:v>ID Check</x:v>
      </x:c>
    </x:row>
    <x:row r="6" ht="76" customHeight="1">
      <x:c r="A6" s="16" t="str">
        <x:v>M-001</x:v>
      </x:c>
      <x:c r="B6" s="16" t="str">
        <x:v>EQ-001</x:v>
      </x:c>
      <x:c r="C6" s="21" t="str">
        <x:f>IF(B6="","",IF(COUNTIFS('Equipment Register'!$A$6:$A$65,B6)=0,"ID NOT FOUND",IF(COUNTIFS('Equipment Register'!$A$6:$A$65,B6)&gt;1,"DUPLICATE ID",INDEX('Equipment Register'!$B$6:$B$65,MATCH(B6,'Equipment Register'!$A$6:$A$65,0)))))</x:f>
        <x:v>Workshop Table Saw TS-101</x:v>
      </x:c>
      <x:c r="D6" s="31" t="n">
        <x:v>46235</x:v>
      </x:c>
      <x:c r="E6" s="29" t="str">
        <x:v>Preventive Maintenance</x:v>
      </x:c>
      <x:c r="F6" s="16" t="str">
        <x:v>Cleaned table surface, checked blade guard and recorded service hours.</x:v>
      </x:c>
      <x:c r="G6" s="16" t="str">
        <x:v>Example technician</x:v>
      </x:c>
      <x:c r="H6" s="19" t="n">
        <x:v>1200</x:v>
      </x:c>
      <x:c r="I6" s="26" t="n">
        <x:v>125.5</x:v>
      </x:c>
      <x:c r="J6" s="26" t="n">
        <x:v>78.25</x:v>
      </x:c>
      <x:c r="K6" s="26" t="n">
        <x:v>20</x:v>
      </x:c>
      <x:c r="L6" s="27" t="n">
        <x:f>IF(COUNTA(I6:K6)=0,"",IF(OR(COUNT(I6:K6)&lt;&gt;COUNTA(I6:K6),MIN(I6:K6)&lt;0),"CHECK COST",SUM(I6:K6)))</x:f>
        <x:v>223.75</x:v>
      </x:c>
      <x:c r="M6" s="17" t="n">
        <x:v>46285</x:v>
      </x:c>
      <x:c r="N6" s="19" t="n">
        <x:v>1300</x:v>
      </x:c>
      <x:c r="O6" s="16" t="str">
        <x:v>Completed</x:v>
      </x:c>
      <x:c r="P6" s="16" t="str">
        <x:v>WO-EX-001</x:v>
      </x:c>
      <x:c r="Q6" s="16" t="str">
        <x:v>Fictional example</x:v>
      </x:c>
      <x:c r="R6" s="21" t="str">
        <x:f>IF(A6="","",IF(B6="","MISSING ID",IF(COUNTIFS('Equipment Register'!$A$6:$A$65,B6)=0,"UNMATCHED ID",IF(COUNTIFS('Equipment Register'!$A$6:$A$65,B6)&gt;1,"DUPLICATE ID","OK"))))</x:f>
        <x:v>OK</x:v>
      </x:c>
    </x:row>
    <x:row r="7" ht="76" customHeight="1">
      <x:c r="A7" s="16" t="str">
        <x:v>M-002</x:v>
      </x:c>
      <x:c r="B7" s="16" t="str">
        <x:v>EQ-002</x:v>
      </x:c>
      <x:c r="C7" s="21" t="str">
        <x:f>IF(B7="","",IF(COUNTIFS('Equipment Register'!$A$6:$A$65,B7)=0,"ID NOT FOUND",IF(COUNTIFS('Equipment Register'!$A$6:$A$65,B7)&gt;1,"DUPLICATE ID",INDEX('Equipment Register'!$B$6:$B$65,MATCH(B7,'Equipment Register'!$A$6:$A$65,0)))))</x:f>
        <x:v>Label Printer LP-202</x:v>
      </x:c>
      <x:c r="D7" s="31" t="n">
        <x:v>46254</x:v>
      </x:c>
      <x:c r="E7" s="29" t="str">
        <x:v>Cleaning</x:v>
      </x:c>
      <x:c r="F7" s="16" t="str">
        <x:v>Cleaned printer path and replaced worn feed rollers.</x:v>
      </x:c>
      <x:c r="G7" s="16" t="str">
        <x:v>Example provider</x:v>
      </x:c>
      <x:c r="H7" s="19" t="n">
        <x:v>500</x:v>
      </x:c>
      <x:c r="I7" s="26" t="n">
        <x:v>100</x:v>
      </x:c>
      <x:c r="J7" s="26" t="n">
        <x:v>75</x:v>
      </x:c>
      <x:c r="K7" s="26" t="n">
        <x:v>0</x:v>
      </x:c>
      <x:c r="L7" s="27" t="n">
        <x:f>IF(COUNTA(I7:K7)=0,"",IF(OR(COUNT(I7:K7)&lt;&gt;COUNTA(I7:K7),MIN(I7:K7)&lt;0),"CHECK COST",SUM(I7:K7)))</x:f>
        <x:v>175</x:v>
      </x:c>
      <x:c r="M7" s="17" t="n">
        <x:v>46280</x:v>
      </x:c>
      <x:c r="N7" s="19" t="n">
        <x:v>600</x:v>
      </x:c>
      <x:c r="O7" s="16" t="str">
        <x:v>Completed</x:v>
      </x:c>
      <x:c r="P7" s="16" t="str"/>
      <x:c r="Q7" s="16" t="str">
        <x:v>Fictional example</x:v>
      </x:c>
      <x:c r="R7" s="21" t="str">
        <x:f>IF(A7="","",IF(B7="","MISSING ID",IF(COUNTIFS('Equipment Register'!$A$6:$A$65,B7)=0,"UNMATCHED ID",IF(COUNTIFS('Equipment Register'!$A$6:$A$65,B7)&gt;1,"DUPLICATE ID","OK"))))</x:f>
        <x:v>OK</x:v>
      </x:c>
    </x:row>
    <x:row r="8" ht="76" customHeight="1">
      <x:c r="A8" s="16" t="str">
        <x:v>M-003</x:v>
      </x:c>
      <x:c r="B8" s="16" t="str">
        <x:v>EQ-003</x:v>
      </x:c>
      <x:c r="C8" s="21" t="str">
        <x:f>IF(B8="","",IF(COUNTIFS('Equipment Register'!$A$6:$A$65,B8)=0,"ID NOT FOUND",IF(COUNTIFS('Equipment Register'!$A$6:$A$65,B8)&gt;1,"DUPLICATE ID",INDEX('Equipment Register'!$B$6:$B$65,MATCH(B8,'Equipment Register'!$A$6:$A$65,0)))))</x:f>
        <x:v>Portable Compressor PC-303</x:v>
      </x:c>
      <x:c r="D8" s="31" t="n">
        <x:v>46270</x:v>
      </x:c>
      <x:c r="E8" s="29" t="str">
        <x:v>Inspection</x:v>
      </x:c>
      <x:c r="F8" s="16" t="str">
        <x:v>Checked hoses, regulator and operating noise.</x:v>
      </x:c>
      <x:c r="G8" s="16" t="str">
        <x:v>Example technician</x:v>
      </x:c>
      <x:c r="H8" s="19" t="n">
        <x:v>320</x:v>
      </x:c>
      <x:c r="I8" s="26" t="n">
        <x:v>60</x:v>
      </x:c>
      <x:c r="J8" s="26" t="n">
        <x:v>38.4</x:v>
      </x:c>
      <x:c r="K8" s="26" t="n">
        <x:v>0</x:v>
      </x:c>
      <x:c r="L8" s="27" t="n">
        <x:f>IF(COUNTA(I8:K8)=0,"",IF(OR(COUNT(I8:K8)&lt;&gt;COUNTA(I8:K8),MIN(I8:K8)&lt;0),"CHECK COST",SUM(I8:K8)))</x:f>
        <x:v>98.4</x:v>
      </x:c>
      <x:c r="M8" s="17" t="n">
        <x:v>46296</x:v>
      </x:c>
      <x:c r="N8" s="19" t="n">
        <x:v>350</x:v>
      </x:c>
      <x:c r="O8" s="16" t="str">
        <x:v>Completed</x:v>
      </x:c>
      <x:c r="P8" s="16" t="str"/>
      <x:c r="Q8" s="16" t="str">
        <x:v>Fictional example</x:v>
      </x:c>
      <x:c r="R8" s="21" t="str">
        <x:f>IF(A8="","",IF(B8="","MISSING ID",IF(COUNTIFS('Equipment Register'!$A$6:$A$65,B8)=0,"UNMATCHED ID",IF(COUNTIFS('Equipment Register'!$A$6:$A$65,B8)&gt;1,"DUPLICATE ID","OK"))))</x:f>
        <x:v>OK</x:v>
      </x:c>
    </x:row>
    <x:row r="9" ht="76" customHeight="1">
      <x:c r="A9" s="16" t="str">
        <x:v>M-004</x:v>
      </x:c>
      <x:c r="B9" s="16" t="str">
        <x:v>EQ-004</x:v>
      </x:c>
      <x:c r="C9" s="21" t="str">
        <x:f>IF(B9="","",IF(COUNTIFS('Equipment Register'!$A$6:$A$65,B9)=0,"ID NOT FOUND",IF(COUNTIFS('Equipment Register'!$A$6:$A$65,B9)&gt;1,"DUPLICATE ID",INDEX('Equipment Register'!$B$6:$B$65,MATCH(B9,'Equipment Register'!$A$6:$A$65,0)))))</x:f>
        <x:v>Packaging Line Conveyor Motor CM-004</x:v>
      </x:c>
      <x:c r="D9" s="31" t="n">
        <x:v>46246</x:v>
      </x:c>
      <x:c r="E9" s="29" t="str">
        <x:v>Inspection</x:v>
      </x:c>
      <x:c r="F9" s="16" t="str">
        <x:v>Visual and sound check. No cost was recorded for this entry.</x:v>
      </x:c>
      <x:c r="G9" s="16" t="str">
        <x:v>Example technician</x:v>
      </x:c>
      <x:c r="H9" s="19" t="n">
        <x:v>950</x:v>
      </x:c>
      <x:c r="I9" s="26"/>
      <x:c r="J9" s="26"/>
      <x:c r="K9" s="26"/>
      <x:c r="L9" s="27" t="str">
        <x:f>IF(COUNTA(I9:K9)=0,"",IF(OR(COUNT(I9:K9)&lt;&gt;COUNTA(I9:K9),MIN(I9:K9)&lt;0),"CHECK COST",SUM(I9:K9)))</x:f>
      </x:c>
      <x:c r="M9" s="17" t="n">
        <x:v>46326</x:v>
      </x:c>
      <x:c r="N9" s="19" t="n">
        <x:v>1000</x:v>
      </x:c>
      <x:c r="O9" s="16" t="str">
        <x:v>Completed</x:v>
      </x:c>
      <x:c r="P9" s="16" t="str"/>
      <x:c r="Q9" s="16" t="str">
        <x:v>Fictional example</x:v>
      </x:c>
      <x:c r="R9" s="21" t="str">
        <x:f>IF(A9="","",IF(B9="","MISSING ID",IF(COUNTIFS('Equipment Register'!$A$6:$A$65,B9)=0,"UNMATCHED ID",IF(COUNTIFS('Equipment Register'!$A$6:$A$65,B9)&gt;1,"DUPLICATE ID","OK"))))</x:f>
        <x:v>OK</x:v>
      </x:c>
    </x:row>
    <x:row r="10" ht="76" customHeight="1">
      <x:c r="A10" s="16" t="str">
        <x:v>M-005</x:v>
      </x:c>
      <x:c r="B10" s="16" t="str">
        <x:v>EQ-005</x:v>
      </x:c>
      <x:c r="C10" s="21" t="str">
        <x:f>IF(B10="","",IF(COUNTIFS('Equipment Register'!$A$6:$A$65,B10)=0,"ID NOT FOUND",IF(COUNTIFS('Equipment Register'!$A$6:$A$65,B10)&gt;1,"DUPLICATE ID",INDEX('Equipment Register'!$B$6:$B$65,MATCH(B10,'Equipment Register'!$A$6:$A$65,0)))))</x:f>
        <x:v>Office Copier OC-505</x:v>
      </x:c>
      <x:c r="D10" s="31" t="n">
        <x:v>46277</x:v>
      </x:c>
      <x:c r="E10" s="29" t="str">
        <x:v>Replacement</x:v>
      </x:c>
      <x:c r="F10" s="16" t="str">
        <x:v>Replaced copier service kit and checked output.</x:v>
      </x:c>
      <x:c r="G10" s="16" t="str">
        <x:v>Example provider</x:v>
      </x:c>
      <x:c r="H10" s="19" t="n">
        <x:v>10000</x:v>
      </x:c>
      <x:c r="I10" s="26" t="n">
        <x:v>200</x:v>
      </x:c>
      <x:c r="J10" s="26" t="n">
        <x:v>250</x:v>
      </x:c>
      <x:c r="K10" s="26" t="n">
        <x:v>0</x:v>
      </x:c>
      <x:c r="L10" s="27" t="n">
        <x:f>IF(COUNTA(I10:K10)=0,"",IF(OR(COUNT(I10:K10)&lt;&gt;COUNTA(I10:K10),MIN(I10:K10)&lt;0),"CHECK COST",SUM(I10:K10)))</x:f>
        <x:v>450</x:v>
      </x:c>
      <x:c r="M10" s="17" t="n">
        <x:v>46327</x:v>
      </x:c>
      <x:c r="N10" s="19" t="n">
        <x:v>12000</x:v>
      </x:c>
      <x:c r="O10" s="16" t="str">
        <x:v>Completed</x:v>
      </x:c>
      <x:c r="P10" s="16" t="str"/>
      <x:c r="Q10" s="16" t="str">
        <x:v>Fictional example</x:v>
      </x:c>
      <x:c r="R10" s="21" t="str">
        <x:f>IF(A10="","",IF(B10="","MISSING ID",IF(COUNTIFS('Equipment Register'!$A$6:$A$65,B10)=0,"UNMATCHED ID",IF(COUNTIFS('Equipment Register'!$A$6:$A$65,B10)&gt;1,"DUPLICATE ID","OK"))))</x:f>
        <x:v>OK</x:v>
      </x:c>
    </x:row>
    <x:row r="11" ht="76" customHeight="1">
      <x:c r="A11" s="16" t="str">
        <x:v>M-006</x:v>
      </x:c>
      <x:c r="B11" s="16" t="str">
        <x:v>EQ-006</x:v>
      </x:c>
      <x:c r="C11" s="21" t="str">
        <x:f>IF(B11="","",IF(COUNTIFS('Equipment Register'!$A$6:$A$65,B11)=0,"ID NOT FOUND",IF(COUNTIFS('Equipment Register'!$A$6:$A$65,B11)&gt;1,"DUPLICATE ID",INDEX('Equipment Register'!$B$6:$B$65,MATCH(B11,'Equipment Register'!$A$6:$A$65,0)))))</x:f>
        <x:v>Retired Shop Press SP-606</x:v>
      </x:c>
      <x:c r="D11" s="31" t="n">
        <x:v>46204</x:v>
      </x:c>
      <x:c r="E11" s="29" t="str">
        <x:v>Lubrication</x:v>
      </x:c>
      <x:c r="F11" s="16" t="str">
        <x:v>Completed final recorded service before the equipment was retired.</x:v>
      </x:c>
      <x:c r="G11" s="16" t="str">
        <x:v>Example technician</x:v>
      </x:c>
      <x:c r="H11" s="19" t="n">
        <x:v>900</x:v>
      </x:c>
      <x:c r="I11" s="26" t="n">
        <x:v>50</x:v>
      </x:c>
      <x:c r="J11" s="26" t="n">
        <x:v>25.35</x:v>
      </x:c>
      <x:c r="K11" s="26" t="n">
        <x:v>0</x:v>
      </x:c>
      <x:c r="L11" s="27" t="n">
        <x:f>IF(COUNTA(I11:K11)=0,"",IF(OR(COUNT(I11:K11)&lt;&gt;COUNTA(I11:K11),MIN(I11:K11)&lt;0),"CHECK COST",SUM(I11:K11)))</x:f>
        <x:v>75.35</x:v>
      </x:c>
      <x:c r="M11" s="17" t="n">
        <x:v>46266</x:v>
      </x:c>
      <x:c r="N11" s="19" t="n">
        <x:v>1000</x:v>
      </x:c>
      <x:c r="O11" s="16" t="str">
        <x:v>Completed</x:v>
      </x:c>
      <x:c r="P11" s="16" t="str"/>
      <x:c r="Q11" s="16" t="str">
        <x:v>Historical example retained</x:v>
      </x:c>
      <x:c r="R11" s="21" t="str">
        <x:f>IF(A11="","",IF(B11="","MISSING ID",IF(COUNTIFS('Equipment Register'!$A$6:$A$65,B11)=0,"UNMATCHED ID",IF(COUNTIFS('Equipment Register'!$A$6:$A$65,B11)&gt;1,"DUPLICATE ID","OK"))))</x:f>
        <x:v>OK</x:v>
      </x:c>
    </x:row>
    <x:row r="12" ht="76" customHeight="1">
      <x:c r="A12" s="16" t="str">
        <x:v>M-007</x:v>
      </x:c>
      <x:c r="B12" s="16" t="str">
        <x:v>EQ-004</x:v>
      </x:c>
      <x:c r="C12" s="21" t="str">
        <x:f>IF(B12="","",IF(COUNTIFS('Equipment Register'!$A$6:$A$65,B12)=0,"ID NOT FOUND",IF(COUNTIFS('Equipment Register'!$A$6:$A$65,B12)&gt;1,"DUPLICATE ID",INDEX('Equipment Register'!$B$6:$B$65,MATCH(B12,'Equipment Register'!$A$6:$A$65,0)))))</x:f>
        <x:v>Packaging Line Conveyor Motor CM-004</x:v>
      </x:c>
      <x:c r="D12" s="31" t="n">
        <x:v>46285</x:v>
      </x:c>
      <x:c r="E12" s="29" t="str">
        <x:v>Repair</x:v>
      </x:c>
      <x:c r="F12" s="16" t="str">
        <x:v>The conveyor motor developed intermittent bearing noise during packaging runs. The technician inspected the housing, replaced the worn bearing assembly, aligned the drive coupling, tested the line under normal load, and recorded a follow-up check for the next service window.</x:v>
      </x:c>
      <x:c r="G12" s="16" t="str">
        <x:v>Example technician</x:v>
      </x:c>
      <x:c r="H12" s="19" t="n">
        <x:v>990</x:v>
      </x:c>
      <x:c r="I12" s="26" t="n">
        <x:v>600</x:v>
      </x:c>
      <x:c r="J12" s="26" t="n">
        <x:v>350</x:v>
      </x:c>
      <x:c r="K12" s="26" t="n">
        <x:v>50</x:v>
      </x:c>
      <x:c r="L12" s="27" t="n">
        <x:f>IF(COUNTA(I12:K12)=0,"",IF(OR(COUNT(I12:K12)&lt;&gt;COUNTA(I12:K12),MIN(I12:K12)&lt;0),"CHECK COST",SUM(I12:K12)))</x:f>
        <x:v>1000</x:v>
      </x:c>
      <x:c r="M12" s="17" t="n">
        <x:v>46326</x:v>
      </x:c>
      <x:c r="N12" s="19" t="n">
        <x:v>1000</x:v>
      </x:c>
      <x:c r="O12" s="16" t="str">
        <x:v>Completed</x:v>
      </x:c>
      <x:c r="P12" s="16" t="str">
        <x:v>WO-EX-007</x:v>
      </x:c>
      <x:c r="Q12" s="16" t="str">
        <x:v>Long-text fictional QA example</x:v>
      </x:c>
      <x:c r="R12" s="21" t="str">
        <x:f>IF(A12="","",IF(B12="","MISSING ID",IF(COUNTIFS('Equipment Register'!$A$6:$A$65,B12)=0,"UNMATCHED ID",IF(COUNTIFS('Equipment Register'!$A$6:$A$65,B12)&gt;1,"DUPLICATE ID","OK"))))</x:f>
        <x:v>OK</x:v>
      </x:c>
    </x:row>
    <x:row r="13" ht="76" customHeight="1">
      <x:c r="A13" s="16" t="str">
        <x:v>M-008</x:v>
      </x:c>
      <x:c r="B13" s="16" t="str">
        <x:v>EQ-001</x:v>
      </x:c>
      <x:c r="C13" s="21" t="str">
        <x:f>IF(B13="","",IF(COUNTIFS('Equipment Register'!$A$6:$A$65,B13)=0,"ID NOT FOUND",IF(COUNTIFS('Equipment Register'!$A$6:$A$65,B13)&gt;1,"DUPLICATE ID",INDEX('Equipment Register'!$B$6:$B$65,MATCH(B13,'Equipment Register'!$A$6:$A$65,0)))))</x:f>
        <x:v>Workshop Table Saw TS-101</x:v>
      </x:c>
      <x:c r="D13" s="31" t="n">
        <x:v>46285</x:v>
      </x:c>
      <x:c r="E13" s="29" t="str">
        <x:v>Inspection</x:v>
      </x:c>
      <x:c r="F13" s="16" t="str">
        <x:v>Upcoming guard and alignment inspection.</x:v>
      </x:c>
      <x:c r="G13" s="16" t="str"/>
      <x:c r="H13" s="19"/>
      <x:c r="I13" s="26"/>
      <x:c r="J13" s="26"/>
      <x:c r="K13" s="26"/>
      <x:c r="L13" s="27" t="str">
        <x:f>IF(COUNTA(I13:K13)=0,"",IF(OR(COUNT(I13:K13)&lt;&gt;COUNTA(I13:K13),MIN(I13:K13)&lt;0),"CHECK COST",SUM(I13:K13)))</x:f>
      </x:c>
      <x:c r="M13" s="17" t="n">
        <x:v>46285</x:v>
      </x:c>
      <x:c r="N13" s="19" t="n">
        <x:v>1300</x:v>
      </x:c>
      <x:c r="O13" s="16" t="str">
        <x:v>Scheduled</x:v>
      </x:c>
      <x:c r="P13" s="16" t="str"/>
      <x:c r="Q13" s="16" t="str">
        <x:v>Fictional example</x:v>
      </x:c>
      <x:c r="R13" s="21" t="str">
        <x:f>IF(A13="","",IF(B13="","MISSING ID",IF(COUNTIFS('Equipment Register'!$A$6:$A$65,B13)=0,"UNMATCHED ID",IF(COUNTIFS('Equipment Register'!$A$6:$A$65,B13)&gt;1,"DUPLICATE ID","OK"))))</x:f>
        <x:v>OK</x:v>
      </x:c>
    </x:row>
    <x:row r="14" ht="76" customHeight="1">
      <x:c r="A14" s="16" t="str">
        <x:v>M-009</x:v>
      </x:c>
      <x:c r="B14" s="16" t="str">
        <x:v>EQ-003</x:v>
      </x:c>
      <x:c r="C14" s="21" t="str">
        <x:f>IF(B14="","",IF(COUNTIFS('Equipment Register'!$A$6:$A$65,B14)=0,"ID NOT FOUND",IF(COUNTIFS('Equipment Register'!$A$6:$A$65,B14)&gt;1,"DUPLICATE ID",INDEX('Equipment Register'!$B$6:$B$65,MATCH(B14,'Equipment Register'!$A$6:$A$65,0)))))</x:f>
        <x:v>Portable Compressor PC-303</x:v>
      </x:c>
      <x:c r="D14" s="31" t="n">
        <x:v>46296</x:v>
      </x:c>
      <x:c r="E14" s="29" t="str">
        <x:v>Preventive Maintenance</x:v>
      </x:c>
      <x:c r="F14" s="16" t="str">
        <x:v>Upcoming compressor service.</x:v>
      </x:c>
      <x:c r="G14" s="16" t="str"/>
      <x:c r="H14" s="19"/>
      <x:c r="I14" s="26"/>
      <x:c r="J14" s="26"/>
      <x:c r="K14" s="26"/>
      <x:c r="L14" s="27" t="str">
        <x:f>IF(COUNTA(I14:K14)=0,"",IF(OR(COUNT(I14:K14)&lt;&gt;COUNTA(I14:K14),MIN(I14:K14)&lt;0),"CHECK COST",SUM(I14:K14)))</x:f>
      </x:c>
      <x:c r="M14" s="17" t="n">
        <x:v>46296</x:v>
      </x:c>
      <x:c r="N14" s="19" t="n">
        <x:v>350</x:v>
      </x:c>
      <x:c r="O14" s="16" t="str">
        <x:v>Scheduled</x:v>
      </x:c>
      <x:c r="P14" s="16" t="str"/>
      <x:c r="Q14" s="16" t="str">
        <x:v>Fictional example</x:v>
      </x:c>
      <x:c r="R14" s="21" t="str">
        <x:f>IF(A14="","",IF(B14="","MISSING ID",IF(COUNTIFS('Equipment Register'!$A$6:$A$65,B14)=0,"UNMATCHED ID",IF(COUNTIFS('Equipment Register'!$A$6:$A$65,B14)&gt;1,"DUPLICATE ID","OK"))))</x:f>
        <x:v>OK</x:v>
      </x:c>
    </x:row>
    <x:row r="15" ht="76" customHeight="1">
      <x:c r="A15" s="16" t="str">
        <x:v>M-010</x:v>
      </x:c>
      <x:c r="B15" s="16" t="str">
        <x:v>EQ-002</x:v>
      </x:c>
      <x:c r="C15" s="21" t="str">
        <x:f>IF(B15="","",IF(COUNTIFS('Equipment Register'!$A$6:$A$65,B15)=0,"ID NOT FOUND",IF(COUNTIFS('Equipment Register'!$A$6:$A$65,B15)&gt;1,"DUPLICATE ID",INDEX('Equipment Register'!$B$6:$B$65,MATCH(B15,'Equipment Register'!$A$6:$A$65,0)))))</x:f>
        <x:v>Label Printer LP-202</x:v>
      </x:c>
      <x:c r="D15" s="31" t="n">
        <x:v>46293</x:v>
      </x:c>
      <x:c r="E15" s="29" t="str">
        <x:v>Adjustment</x:v>
      </x:c>
      <x:c r="F15" s="16" t="str">
        <x:v>Deferred label-feed adjustment; reschedule manually.</x:v>
      </x:c>
      <x:c r="G15" s="16" t="str"/>
      <x:c r="H15" s="19"/>
      <x:c r="I15" s="26"/>
      <x:c r="J15" s="26"/>
      <x:c r="K15" s="26"/>
      <x:c r="L15" s="27" t="str">
        <x:f>IF(COUNTA(I15:K15)=0,"",IF(OR(COUNT(I15:K15)&lt;&gt;COUNTA(I15:K15),MIN(I15:K15)&lt;0),"CHECK COST",SUM(I15:K15)))</x:f>
      </x:c>
      <x:c r="M15" s="17"/>
      <x:c r="N15" s="19"/>
      <x:c r="O15" s="16" t="str">
        <x:v>Deferred</x:v>
      </x:c>
      <x:c r="P15" s="16" t="str"/>
      <x:c r="Q15" s="16" t="str">
        <x:v>Fictional example</x:v>
      </x:c>
      <x:c r="R15" s="21" t="str">
        <x:f>IF(A15="","",IF(B15="","MISSING ID",IF(COUNTIFS('Equipment Register'!$A$6:$A$65,B15)=0,"UNMATCHED ID",IF(COUNTIFS('Equipment Register'!$A$6:$A$65,B15)&gt;1,"DUPLICATE ID","OK"))))</x:f>
        <x:v>OK</x:v>
      </x:c>
    </x:row>
    <x:row r="16">
      <x:c r="A16" s="16"/>
      <x:c r="B16" s="16"/>
      <x:c r="C16" s="21" t="str">
        <x:f>IF(B16="","",IF(COUNTIFS('Equipment Register'!$A$6:$A$65,B16)=0,"ID NOT FOUND",IF(COUNTIFS('Equipment Register'!$A$6:$A$65,B16)&gt;1,"DUPLICATE ID",INDEX('Equipment Register'!$B$6:$B$65,MATCH(B16,'Equipment Register'!$A$6:$A$65,0)))))</x:f>
      </x:c>
      <x:c r="D16" s="31"/>
      <x:c r="E16" s="29"/>
      <x:c r="F16" s="16"/>
      <x:c r="G16" s="16"/>
      <x:c r="H16" s="19"/>
      <x:c r="I16" s="26"/>
      <x:c r="J16" s="26"/>
      <x:c r="K16" s="26"/>
      <x:c r="L16" s="27" t="str">
        <x:f>IF(COUNTA(I16:K16)=0,"",IF(OR(COUNT(I16:K16)&lt;&gt;COUNTA(I16:K16),MIN(I16:K16)&lt;0),"CHECK COST",SUM(I16:K16)))</x:f>
      </x:c>
      <x:c r="M16" s="17"/>
      <x:c r="N16" s="19"/>
      <x:c r="O16" s="16"/>
      <x:c r="P16" s="16"/>
      <x:c r="Q16" s="16"/>
      <x:c r="R16" s="21" t="str">
        <x:f>IF(A16="","",IF(B16="","MISSING ID",IF(COUNTIFS('Equipment Register'!$A$6:$A$65,B16)=0,"UNMATCHED ID",IF(COUNTIFS('Equipment Register'!$A$6:$A$65,B16)&gt;1,"DUPLICATE ID","OK"))))</x:f>
      </x:c>
    </x:row>
    <x:row r="17">
      <x:c r="A17" s="16"/>
      <x:c r="B17" s="16"/>
      <x:c r="C17" s="21" t="str">
        <x:f>IF(B17="","",IF(COUNTIFS('Equipment Register'!$A$6:$A$65,B17)=0,"ID NOT FOUND",IF(COUNTIFS('Equipment Register'!$A$6:$A$65,B17)&gt;1,"DUPLICATE ID",INDEX('Equipment Register'!$B$6:$B$65,MATCH(B17,'Equipment Register'!$A$6:$A$65,0)))))</x:f>
      </x:c>
      <x:c r="D17" s="31"/>
      <x:c r="E17" s="29"/>
      <x:c r="F17" s="16"/>
      <x:c r="G17" s="16"/>
      <x:c r="H17" s="19"/>
      <x:c r="I17" s="26"/>
      <x:c r="J17" s="26"/>
      <x:c r="K17" s="26"/>
      <x:c r="L17" s="27" t="str">
        <x:f>IF(COUNTA(I17:K17)=0,"",IF(OR(COUNT(I17:K17)&lt;&gt;COUNTA(I17:K17),MIN(I17:K17)&lt;0),"CHECK COST",SUM(I17:K17)))</x:f>
      </x:c>
      <x:c r="M17" s="17"/>
      <x:c r="N17" s="19"/>
      <x:c r="O17" s="16"/>
      <x:c r="P17" s="16"/>
      <x:c r="Q17" s="16"/>
      <x:c r="R17" s="21" t="str">
        <x:f>IF(A17="","",IF(B17="","MISSING ID",IF(COUNTIFS('Equipment Register'!$A$6:$A$65,B17)=0,"UNMATCHED ID",IF(COUNTIFS('Equipment Register'!$A$6:$A$65,B17)&gt;1,"DUPLICATE ID","OK"))))</x:f>
      </x:c>
    </x:row>
    <x:row r="18">
      <x:c r="A18" s="16"/>
      <x:c r="B18" s="16"/>
      <x:c r="C18" s="21" t="str">
        <x:f>IF(B18="","",IF(COUNTIFS('Equipment Register'!$A$6:$A$65,B18)=0,"ID NOT FOUND",IF(COUNTIFS('Equipment Register'!$A$6:$A$65,B18)&gt;1,"DUPLICATE ID",INDEX('Equipment Register'!$B$6:$B$65,MATCH(B18,'Equipment Register'!$A$6:$A$65,0)))))</x:f>
      </x:c>
      <x:c r="D18" s="31"/>
      <x:c r="E18" s="29"/>
      <x:c r="F18" s="16"/>
      <x:c r="G18" s="16"/>
      <x:c r="H18" s="19"/>
      <x:c r="I18" s="26"/>
      <x:c r="J18" s="26"/>
      <x:c r="K18" s="26"/>
      <x:c r="L18" s="27" t="str">
        <x:f>IF(COUNTA(I18:K18)=0,"",IF(OR(COUNT(I18:K18)&lt;&gt;COUNTA(I18:K18),MIN(I18:K18)&lt;0),"CHECK COST",SUM(I18:K18)))</x:f>
      </x:c>
      <x:c r="M18" s="17"/>
      <x:c r="N18" s="19"/>
      <x:c r="O18" s="16"/>
      <x:c r="P18" s="16"/>
      <x:c r="Q18" s="16"/>
      <x:c r="R18" s="21" t="str">
        <x:f>IF(A18="","",IF(B18="","MISSING ID",IF(COUNTIFS('Equipment Register'!$A$6:$A$65,B18)=0,"UNMATCHED ID",IF(COUNTIFS('Equipment Register'!$A$6:$A$65,B18)&gt;1,"DUPLICATE ID","OK"))))</x:f>
      </x:c>
    </x:row>
    <x:row r="19">
      <x:c r="A19" s="16"/>
      <x:c r="B19" s="16"/>
      <x:c r="C19" s="21" t="str">
        <x:f>IF(B19="","",IF(COUNTIFS('Equipment Register'!$A$6:$A$65,B19)=0,"ID NOT FOUND",IF(COUNTIFS('Equipment Register'!$A$6:$A$65,B19)&gt;1,"DUPLICATE ID",INDEX('Equipment Register'!$B$6:$B$65,MATCH(B19,'Equipment Register'!$A$6:$A$65,0)))))</x:f>
      </x:c>
      <x:c r="D19" s="31"/>
      <x:c r="E19" s="29"/>
      <x:c r="F19" s="16"/>
      <x:c r="G19" s="16"/>
      <x:c r="H19" s="19"/>
      <x:c r="I19" s="26"/>
      <x:c r="J19" s="26"/>
      <x:c r="K19" s="26"/>
      <x:c r="L19" s="27" t="str">
        <x:f>IF(COUNTA(I19:K19)=0,"",IF(OR(COUNT(I19:K19)&lt;&gt;COUNTA(I19:K19),MIN(I19:K19)&lt;0),"CHECK COST",SUM(I19:K19)))</x:f>
      </x:c>
      <x:c r="M19" s="17"/>
      <x:c r="N19" s="19"/>
      <x:c r="O19" s="16"/>
      <x:c r="P19" s="16"/>
      <x:c r="Q19" s="16"/>
      <x:c r="R19" s="21" t="str">
        <x:f>IF(A19="","",IF(B19="","MISSING ID",IF(COUNTIFS('Equipment Register'!$A$6:$A$65,B19)=0,"UNMATCHED ID",IF(COUNTIFS('Equipment Register'!$A$6:$A$65,B19)&gt;1,"DUPLICATE ID","OK"))))</x:f>
      </x:c>
    </x:row>
    <x:row r="20">
      <x:c r="A20" s="16"/>
      <x:c r="B20" s="16"/>
      <x:c r="C20" s="21" t="str">
        <x:f>IF(B20="","",IF(COUNTIFS('Equipment Register'!$A$6:$A$65,B20)=0,"ID NOT FOUND",IF(COUNTIFS('Equipment Register'!$A$6:$A$65,B20)&gt;1,"DUPLICATE ID",INDEX('Equipment Register'!$B$6:$B$65,MATCH(B20,'Equipment Register'!$A$6:$A$65,0)))))</x:f>
      </x:c>
      <x:c r="D20" s="31"/>
      <x:c r="E20" s="29"/>
      <x:c r="F20" s="16"/>
      <x:c r="G20" s="16"/>
      <x:c r="H20" s="19"/>
      <x:c r="I20" s="26"/>
      <x:c r="J20" s="26"/>
      <x:c r="K20" s="26"/>
      <x:c r="L20" s="27" t="str">
        <x:f>IF(COUNTA(I20:K20)=0,"",IF(OR(COUNT(I20:K20)&lt;&gt;COUNTA(I20:K20),MIN(I20:K20)&lt;0),"CHECK COST",SUM(I20:K20)))</x:f>
      </x:c>
      <x:c r="M20" s="17"/>
      <x:c r="N20" s="19"/>
      <x:c r="O20" s="16"/>
      <x:c r="P20" s="16"/>
      <x:c r="Q20" s="16"/>
      <x:c r="R20" s="21" t="str">
        <x:f>IF(A20="","",IF(B20="","MISSING ID",IF(COUNTIFS('Equipment Register'!$A$6:$A$65,B20)=0,"UNMATCHED ID",IF(COUNTIFS('Equipment Register'!$A$6:$A$65,B20)&gt;1,"DUPLICATE ID","OK"))))</x:f>
      </x:c>
    </x:row>
    <x:row r="21">
      <x:c r="A21" s="16"/>
      <x:c r="B21" s="16"/>
      <x:c r="C21" s="21" t="str">
        <x:f>IF(B21="","",IF(COUNTIFS('Equipment Register'!$A$6:$A$65,B21)=0,"ID NOT FOUND",IF(COUNTIFS('Equipment Register'!$A$6:$A$65,B21)&gt;1,"DUPLICATE ID",INDEX('Equipment Register'!$B$6:$B$65,MATCH(B21,'Equipment Register'!$A$6:$A$65,0)))))</x:f>
      </x:c>
      <x:c r="D21" s="31"/>
      <x:c r="E21" s="29"/>
      <x:c r="F21" s="16"/>
      <x:c r="G21" s="16"/>
      <x:c r="H21" s="19"/>
      <x:c r="I21" s="26"/>
      <x:c r="J21" s="26"/>
      <x:c r="K21" s="26"/>
      <x:c r="L21" s="27" t="str">
        <x:f>IF(COUNTA(I21:K21)=0,"",IF(OR(COUNT(I21:K21)&lt;&gt;COUNTA(I21:K21),MIN(I21:K21)&lt;0),"CHECK COST",SUM(I21:K21)))</x:f>
      </x:c>
      <x:c r="M21" s="17"/>
      <x:c r="N21" s="19"/>
      <x:c r="O21" s="16"/>
      <x:c r="P21" s="16"/>
      <x:c r="Q21" s="16"/>
      <x:c r="R21" s="21" t="str">
        <x:f>IF(A21="","",IF(B21="","MISSING ID",IF(COUNTIFS('Equipment Register'!$A$6:$A$65,B21)=0,"UNMATCHED ID",IF(COUNTIFS('Equipment Register'!$A$6:$A$65,B21)&gt;1,"DUPLICATE ID","OK"))))</x:f>
      </x:c>
    </x:row>
    <x:row r="22">
      <x:c r="A22" s="16"/>
      <x:c r="B22" s="16"/>
      <x:c r="C22" s="21" t="str">
        <x:f>IF(B22="","",IF(COUNTIFS('Equipment Register'!$A$6:$A$65,B22)=0,"ID NOT FOUND",IF(COUNTIFS('Equipment Register'!$A$6:$A$65,B22)&gt;1,"DUPLICATE ID",INDEX('Equipment Register'!$B$6:$B$65,MATCH(B22,'Equipment Register'!$A$6:$A$65,0)))))</x:f>
      </x:c>
      <x:c r="D22" s="31"/>
      <x:c r="E22" s="29"/>
      <x:c r="F22" s="16"/>
      <x:c r="G22" s="16"/>
      <x:c r="H22" s="19"/>
      <x:c r="I22" s="26"/>
      <x:c r="J22" s="26"/>
      <x:c r="K22" s="26"/>
      <x:c r="L22" s="27" t="str">
        <x:f>IF(COUNTA(I22:K22)=0,"",IF(OR(COUNT(I22:K22)&lt;&gt;COUNTA(I22:K22),MIN(I22:K22)&lt;0),"CHECK COST",SUM(I22:K22)))</x:f>
      </x:c>
      <x:c r="M22" s="17"/>
      <x:c r="N22" s="19"/>
      <x:c r="O22" s="16"/>
      <x:c r="P22" s="16"/>
      <x:c r="Q22" s="16"/>
      <x:c r="R22" s="21" t="str">
        <x:f>IF(A22="","",IF(B22="","MISSING ID",IF(COUNTIFS('Equipment Register'!$A$6:$A$65,B22)=0,"UNMATCHED ID",IF(COUNTIFS('Equipment Register'!$A$6:$A$65,B22)&gt;1,"DUPLICATE ID","OK"))))</x:f>
      </x:c>
    </x:row>
    <x:row r="23">
      <x:c r="A23" s="16"/>
      <x:c r="B23" s="16"/>
      <x:c r="C23" s="21" t="str">
        <x:f>IF(B23="","",IF(COUNTIFS('Equipment Register'!$A$6:$A$65,B23)=0,"ID NOT FOUND",IF(COUNTIFS('Equipment Register'!$A$6:$A$65,B23)&gt;1,"DUPLICATE ID",INDEX('Equipment Register'!$B$6:$B$65,MATCH(B23,'Equipment Register'!$A$6:$A$65,0)))))</x:f>
      </x:c>
      <x:c r="D23" s="31"/>
      <x:c r="E23" s="29"/>
      <x:c r="F23" s="16"/>
      <x:c r="G23" s="16"/>
      <x:c r="H23" s="19"/>
      <x:c r="I23" s="26"/>
      <x:c r="J23" s="26"/>
      <x:c r="K23" s="26"/>
      <x:c r="L23" s="27" t="str">
        <x:f>IF(COUNTA(I23:K23)=0,"",IF(OR(COUNT(I23:K23)&lt;&gt;COUNTA(I23:K23),MIN(I23:K23)&lt;0),"CHECK COST",SUM(I23:K23)))</x:f>
      </x:c>
      <x:c r="M23" s="17"/>
      <x:c r="N23" s="19"/>
      <x:c r="O23" s="16"/>
      <x:c r="P23" s="16"/>
      <x:c r="Q23" s="16"/>
      <x:c r="R23" s="21" t="str">
        <x:f>IF(A23="","",IF(B23="","MISSING ID",IF(COUNTIFS('Equipment Register'!$A$6:$A$65,B23)=0,"UNMATCHED ID",IF(COUNTIFS('Equipment Register'!$A$6:$A$65,B23)&gt;1,"DUPLICATE ID","OK"))))</x:f>
      </x:c>
    </x:row>
    <x:row r="24">
      <x:c r="A24" s="16"/>
      <x:c r="B24" s="16"/>
      <x:c r="C24" s="21" t="str">
        <x:f>IF(B24="","",IF(COUNTIFS('Equipment Register'!$A$6:$A$65,B24)=0,"ID NOT FOUND",IF(COUNTIFS('Equipment Register'!$A$6:$A$65,B24)&gt;1,"DUPLICATE ID",INDEX('Equipment Register'!$B$6:$B$65,MATCH(B24,'Equipment Register'!$A$6:$A$65,0)))))</x:f>
      </x:c>
      <x:c r="D24" s="31"/>
      <x:c r="E24" s="29"/>
      <x:c r="F24" s="16"/>
      <x:c r="G24" s="16"/>
      <x:c r="H24" s="19"/>
      <x:c r="I24" s="26"/>
      <x:c r="J24" s="26"/>
      <x:c r="K24" s="26"/>
      <x:c r="L24" s="27" t="str">
        <x:f>IF(COUNTA(I24:K24)=0,"",IF(OR(COUNT(I24:K24)&lt;&gt;COUNTA(I24:K24),MIN(I24:K24)&lt;0),"CHECK COST",SUM(I24:K24)))</x:f>
      </x:c>
      <x:c r="M24" s="17"/>
      <x:c r="N24" s="19"/>
      <x:c r="O24" s="16"/>
      <x:c r="P24" s="16"/>
      <x:c r="Q24" s="16"/>
      <x:c r="R24" s="21" t="str">
        <x:f>IF(A24="","",IF(B24="","MISSING ID",IF(COUNTIFS('Equipment Register'!$A$6:$A$65,B24)=0,"UNMATCHED ID",IF(COUNTIFS('Equipment Register'!$A$6:$A$65,B24)&gt;1,"DUPLICATE ID","OK"))))</x:f>
      </x:c>
    </x:row>
    <x:row r="25">
      <x:c r="A25" s="16"/>
      <x:c r="B25" s="16"/>
      <x:c r="C25" s="21" t="str">
        <x:f>IF(B25="","",IF(COUNTIFS('Equipment Register'!$A$6:$A$65,B25)=0,"ID NOT FOUND",IF(COUNTIFS('Equipment Register'!$A$6:$A$65,B25)&gt;1,"DUPLICATE ID",INDEX('Equipment Register'!$B$6:$B$65,MATCH(B25,'Equipment Register'!$A$6:$A$65,0)))))</x:f>
      </x:c>
      <x:c r="D25" s="31"/>
      <x:c r="E25" s="29"/>
      <x:c r="F25" s="16"/>
      <x:c r="G25" s="16"/>
      <x:c r="H25" s="19"/>
      <x:c r="I25" s="26"/>
      <x:c r="J25" s="26"/>
      <x:c r="K25" s="26"/>
      <x:c r="L25" s="27" t="str">
        <x:f>IF(COUNTA(I25:K25)=0,"",IF(OR(COUNT(I25:K25)&lt;&gt;COUNTA(I25:K25),MIN(I25:K25)&lt;0),"CHECK COST",SUM(I25:K25)))</x:f>
      </x:c>
      <x:c r="M25" s="17"/>
      <x:c r="N25" s="19"/>
      <x:c r="O25" s="16"/>
      <x:c r="P25" s="16"/>
      <x:c r="Q25" s="16"/>
      <x:c r="R25" s="21" t="str">
        <x:f>IF(A25="","",IF(B25="","MISSING ID",IF(COUNTIFS('Equipment Register'!$A$6:$A$65,B25)=0,"UNMATCHED ID",IF(COUNTIFS('Equipment Register'!$A$6:$A$65,B25)&gt;1,"DUPLICATE ID","OK"))))</x:f>
      </x:c>
    </x:row>
    <x:row r="26">
      <x:c r="A26" s="16"/>
      <x:c r="B26" s="16"/>
      <x:c r="C26" s="21" t="str">
        <x:f>IF(B26="","",IF(COUNTIFS('Equipment Register'!$A$6:$A$65,B26)=0,"ID NOT FOUND",IF(COUNTIFS('Equipment Register'!$A$6:$A$65,B26)&gt;1,"DUPLICATE ID",INDEX('Equipment Register'!$B$6:$B$65,MATCH(B26,'Equipment Register'!$A$6:$A$65,0)))))</x:f>
      </x:c>
      <x:c r="D26" s="31"/>
      <x:c r="E26" s="29"/>
      <x:c r="F26" s="16"/>
      <x:c r="G26" s="16"/>
      <x:c r="H26" s="19"/>
      <x:c r="I26" s="26"/>
      <x:c r="J26" s="26"/>
      <x:c r="K26" s="26"/>
      <x:c r="L26" s="27" t="str">
        <x:f>IF(COUNTA(I26:K26)=0,"",IF(OR(COUNT(I26:K26)&lt;&gt;COUNTA(I26:K26),MIN(I26:K26)&lt;0),"CHECK COST",SUM(I26:K26)))</x:f>
      </x:c>
      <x:c r="M26" s="17"/>
      <x:c r="N26" s="19"/>
      <x:c r="O26" s="16"/>
      <x:c r="P26" s="16"/>
      <x:c r="Q26" s="16"/>
      <x:c r="R26" s="21" t="str">
        <x:f>IF(A26="","",IF(B26="","MISSING ID",IF(COUNTIFS('Equipment Register'!$A$6:$A$65,B26)=0,"UNMATCHED ID",IF(COUNTIFS('Equipment Register'!$A$6:$A$65,B26)&gt;1,"DUPLICATE ID","OK"))))</x:f>
      </x:c>
    </x:row>
    <x:row r="27">
      <x:c r="A27" s="16"/>
      <x:c r="B27" s="16"/>
      <x:c r="C27" s="21" t="str">
        <x:f>IF(B27="","",IF(COUNTIFS('Equipment Register'!$A$6:$A$65,B27)=0,"ID NOT FOUND",IF(COUNTIFS('Equipment Register'!$A$6:$A$65,B27)&gt;1,"DUPLICATE ID",INDEX('Equipment Register'!$B$6:$B$65,MATCH(B27,'Equipment Register'!$A$6:$A$65,0)))))</x:f>
      </x:c>
      <x:c r="D27" s="31"/>
      <x:c r="E27" s="29"/>
      <x:c r="F27" s="16"/>
      <x:c r="G27" s="16"/>
      <x:c r="H27" s="19"/>
      <x:c r="I27" s="26"/>
      <x:c r="J27" s="26"/>
      <x:c r="K27" s="26"/>
      <x:c r="L27" s="27" t="str">
        <x:f>IF(COUNTA(I27:K27)=0,"",IF(OR(COUNT(I27:K27)&lt;&gt;COUNTA(I27:K27),MIN(I27:K27)&lt;0),"CHECK COST",SUM(I27:K27)))</x:f>
      </x:c>
      <x:c r="M27" s="17"/>
      <x:c r="N27" s="19"/>
      <x:c r="O27" s="16"/>
      <x:c r="P27" s="16"/>
      <x:c r="Q27" s="16"/>
      <x:c r="R27" s="21" t="str">
        <x:f>IF(A27="","",IF(B27="","MISSING ID",IF(COUNTIFS('Equipment Register'!$A$6:$A$65,B27)=0,"UNMATCHED ID",IF(COUNTIFS('Equipment Register'!$A$6:$A$65,B27)&gt;1,"DUPLICATE ID","OK"))))</x:f>
      </x:c>
    </x:row>
    <x:row r="28">
      <x:c r="A28" s="16"/>
      <x:c r="B28" s="16"/>
      <x:c r="C28" s="21" t="str">
        <x:f>IF(B28="","",IF(COUNTIFS('Equipment Register'!$A$6:$A$65,B28)=0,"ID NOT FOUND",IF(COUNTIFS('Equipment Register'!$A$6:$A$65,B28)&gt;1,"DUPLICATE ID",INDEX('Equipment Register'!$B$6:$B$65,MATCH(B28,'Equipment Register'!$A$6:$A$65,0)))))</x:f>
      </x:c>
      <x:c r="D28" s="31"/>
      <x:c r="E28" s="29"/>
      <x:c r="F28" s="16"/>
      <x:c r="G28" s="16"/>
      <x:c r="H28" s="19"/>
      <x:c r="I28" s="26"/>
      <x:c r="J28" s="26"/>
      <x:c r="K28" s="26"/>
      <x:c r="L28" s="27" t="str">
        <x:f>IF(COUNTA(I28:K28)=0,"",IF(OR(COUNT(I28:K28)&lt;&gt;COUNTA(I28:K28),MIN(I28:K28)&lt;0),"CHECK COST",SUM(I28:K28)))</x:f>
      </x:c>
      <x:c r="M28" s="17"/>
      <x:c r="N28" s="19"/>
      <x:c r="O28" s="16"/>
      <x:c r="P28" s="16"/>
      <x:c r="Q28" s="16"/>
      <x:c r="R28" s="21" t="str">
        <x:f>IF(A28="","",IF(B28="","MISSING ID",IF(COUNTIFS('Equipment Register'!$A$6:$A$65,B28)=0,"UNMATCHED ID",IF(COUNTIFS('Equipment Register'!$A$6:$A$65,B28)&gt;1,"DUPLICATE ID","OK"))))</x:f>
      </x:c>
    </x:row>
    <x:row r="29">
      <x:c r="A29" s="16"/>
      <x:c r="B29" s="16"/>
      <x:c r="C29" s="21" t="str">
        <x:f>IF(B29="","",IF(COUNTIFS('Equipment Register'!$A$6:$A$65,B29)=0,"ID NOT FOUND",IF(COUNTIFS('Equipment Register'!$A$6:$A$65,B29)&gt;1,"DUPLICATE ID",INDEX('Equipment Register'!$B$6:$B$65,MATCH(B29,'Equipment Register'!$A$6:$A$65,0)))))</x:f>
      </x:c>
      <x:c r="D29" s="31"/>
      <x:c r="E29" s="29"/>
      <x:c r="F29" s="16"/>
      <x:c r="G29" s="16"/>
      <x:c r="H29" s="19"/>
      <x:c r="I29" s="26"/>
      <x:c r="J29" s="26"/>
      <x:c r="K29" s="26"/>
      <x:c r="L29" s="27" t="str">
        <x:f>IF(COUNTA(I29:K29)=0,"",IF(OR(COUNT(I29:K29)&lt;&gt;COUNTA(I29:K29),MIN(I29:K29)&lt;0),"CHECK COST",SUM(I29:K29)))</x:f>
      </x:c>
      <x:c r="M29" s="17"/>
      <x:c r="N29" s="19"/>
      <x:c r="O29" s="16"/>
      <x:c r="P29" s="16"/>
      <x:c r="Q29" s="16"/>
      <x:c r="R29" s="21" t="str">
        <x:f>IF(A29="","",IF(B29="","MISSING ID",IF(COUNTIFS('Equipment Register'!$A$6:$A$65,B29)=0,"UNMATCHED ID",IF(COUNTIFS('Equipment Register'!$A$6:$A$65,B29)&gt;1,"DUPLICATE ID","OK"))))</x:f>
      </x:c>
    </x:row>
    <x:row r="30">
      <x:c r="A30" s="16"/>
      <x:c r="B30" s="16"/>
      <x:c r="C30" s="21" t="str">
        <x:f>IF(B30="","",IF(COUNTIFS('Equipment Register'!$A$6:$A$65,B30)=0,"ID NOT FOUND",IF(COUNTIFS('Equipment Register'!$A$6:$A$65,B30)&gt;1,"DUPLICATE ID",INDEX('Equipment Register'!$B$6:$B$65,MATCH(B30,'Equipment Register'!$A$6:$A$65,0)))))</x:f>
      </x:c>
      <x:c r="D30" s="31"/>
      <x:c r="E30" s="29"/>
      <x:c r="F30" s="16"/>
      <x:c r="G30" s="16"/>
      <x:c r="H30" s="19"/>
      <x:c r="I30" s="26"/>
      <x:c r="J30" s="26"/>
      <x:c r="K30" s="26"/>
      <x:c r="L30" s="27" t="str">
        <x:f>IF(COUNTA(I30:K30)=0,"",IF(OR(COUNT(I30:K30)&lt;&gt;COUNTA(I30:K30),MIN(I30:K30)&lt;0),"CHECK COST",SUM(I30:K30)))</x:f>
      </x:c>
      <x:c r="M30" s="17"/>
      <x:c r="N30" s="19"/>
      <x:c r="O30" s="16"/>
      <x:c r="P30" s="16"/>
      <x:c r="Q30" s="16"/>
      <x:c r="R30" s="21" t="str">
        <x:f>IF(A30="","",IF(B30="","MISSING ID",IF(COUNTIFS('Equipment Register'!$A$6:$A$65,B30)=0,"UNMATCHED ID",IF(COUNTIFS('Equipment Register'!$A$6:$A$65,B30)&gt;1,"DUPLICATE ID","OK"))))</x:f>
      </x:c>
    </x:row>
    <x:row r="31">
      <x:c r="A31" s="16"/>
      <x:c r="B31" s="16"/>
      <x:c r="C31" s="21" t="str">
        <x:f>IF(B31="","",IF(COUNTIFS('Equipment Register'!$A$6:$A$65,B31)=0,"ID NOT FOUND",IF(COUNTIFS('Equipment Register'!$A$6:$A$65,B31)&gt;1,"DUPLICATE ID",INDEX('Equipment Register'!$B$6:$B$65,MATCH(B31,'Equipment Register'!$A$6:$A$65,0)))))</x:f>
      </x:c>
      <x:c r="D31" s="31"/>
      <x:c r="E31" s="29"/>
      <x:c r="F31" s="16"/>
      <x:c r="G31" s="16"/>
      <x:c r="H31" s="19"/>
      <x:c r="I31" s="26"/>
      <x:c r="J31" s="26"/>
      <x:c r="K31" s="26"/>
      <x:c r="L31" s="27" t="str">
        <x:f>IF(COUNTA(I31:K31)=0,"",IF(OR(COUNT(I31:K31)&lt;&gt;COUNTA(I31:K31),MIN(I31:K31)&lt;0),"CHECK COST",SUM(I31:K31)))</x:f>
      </x:c>
      <x:c r="M31" s="17"/>
      <x:c r="N31" s="19"/>
      <x:c r="O31" s="16"/>
      <x:c r="P31" s="16"/>
      <x:c r="Q31" s="16"/>
      <x:c r="R31" s="21" t="str">
        <x:f>IF(A31="","",IF(B31="","MISSING ID",IF(COUNTIFS('Equipment Register'!$A$6:$A$65,B31)=0,"UNMATCHED ID",IF(COUNTIFS('Equipment Register'!$A$6:$A$65,B31)&gt;1,"DUPLICATE ID","OK"))))</x:f>
      </x:c>
    </x:row>
    <x:row r="32">
      <x:c r="A32" s="16"/>
      <x:c r="B32" s="16"/>
      <x:c r="C32" s="21" t="str">
        <x:f>IF(B32="","",IF(COUNTIFS('Equipment Register'!$A$6:$A$65,B32)=0,"ID NOT FOUND",IF(COUNTIFS('Equipment Register'!$A$6:$A$65,B32)&gt;1,"DUPLICATE ID",INDEX('Equipment Register'!$B$6:$B$65,MATCH(B32,'Equipment Register'!$A$6:$A$65,0)))))</x:f>
      </x:c>
      <x:c r="D32" s="31"/>
      <x:c r="E32" s="29"/>
      <x:c r="F32" s="16"/>
      <x:c r="G32" s="16"/>
      <x:c r="H32" s="19"/>
      <x:c r="I32" s="26"/>
      <x:c r="J32" s="26"/>
      <x:c r="K32" s="26"/>
      <x:c r="L32" s="27" t="str">
        <x:f>IF(COUNTA(I32:K32)=0,"",IF(OR(COUNT(I32:K32)&lt;&gt;COUNTA(I32:K32),MIN(I32:K32)&lt;0),"CHECK COST",SUM(I32:K32)))</x:f>
      </x:c>
      <x:c r="M32" s="17"/>
      <x:c r="N32" s="19"/>
      <x:c r="O32" s="16"/>
      <x:c r="P32" s="16"/>
      <x:c r="Q32" s="16"/>
      <x:c r="R32" s="21" t="str">
        <x:f>IF(A32="","",IF(B32="","MISSING ID",IF(COUNTIFS('Equipment Register'!$A$6:$A$65,B32)=0,"UNMATCHED ID",IF(COUNTIFS('Equipment Register'!$A$6:$A$65,B32)&gt;1,"DUPLICATE ID","OK"))))</x:f>
      </x:c>
    </x:row>
    <x:row r="33">
      <x:c r="A33" s="16"/>
      <x:c r="B33" s="16"/>
      <x:c r="C33" s="21" t="str">
        <x:f>IF(B33="","",IF(COUNTIFS('Equipment Register'!$A$6:$A$65,B33)=0,"ID NOT FOUND",IF(COUNTIFS('Equipment Register'!$A$6:$A$65,B33)&gt;1,"DUPLICATE ID",INDEX('Equipment Register'!$B$6:$B$65,MATCH(B33,'Equipment Register'!$A$6:$A$65,0)))))</x:f>
      </x:c>
      <x:c r="D33" s="31"/>
      <x:c r="E33" s="29"/>
      <x:c r="F33" s="16"/>
      <x:c r="G33" s="16"/>
      <x:c r="H33" s="19"/>
      <x:c r="I33" s="26"/>
      <x:c r="J33" s="26"/>
      <x:c r="K33" s="26"/>
      <x:c r="L33" s="27" t="str">
        <x:f>IF(COUNTA(I33:K33)=0,"",IF(OR(COUNT(I33:K33)&lt;&gt;COUNTA(I33:K33),MIN(I33:K33)&lt;0),"CHECK COST",SUM(I33:K33)))</x:f>
      </x:c>
      <x:c r="M33" s="17"/>
      <x:c r="N33" s="19"/>
      <x:c r="O33" s="16"/>
      <x:c r="P33" s="16"/>
      <x:c r="Q33" s="16"/>
      <x:c r="R33" s="21" t="str">
        <x:f>IF(A33="","",IF(B33="","MISSING ID",IF(COUNTIFS('Equipment Register'!$A$6:$A$65,B33)=0,"UNMATCHED ID",IF(COUNTIFS('Equipment Register'!$A$6:$A$65,B33)&gt;1,"DUPLICATE ID","OK"))))</x:f>
      </x:c>
    </x:row>
    <x:row r="34">
      <x:c r="A34" s="16"/>
      <x:c r="B34" s="16"/>
      <x:c r="C34" s="21" t="str">
        <x:f>IF(B34="","",IF(COUNTIFS('Equipment Register'!$A$6:$A$65,B34)=0,"ID NOT FOUND",IF(COUNTIFS('Equipment Register'!$A$6:$A$65,B34)&gt;1,"DUPLICATE ID",INDEX('Equipment Register'!$B$6:$B$65,MATCH(B34,'Equipment Register'!$A$6:$A$65,0)))))</x:f>
      </x:c>
      <x:c r="D34" s="31"/>
      <x:c r="E34" s="29"/>
      <x:c r="F34" s="16"/>
      <x:c r="G34" s="16"/>
      <x:c r="H34" s="19"/>
      <x:c r="I34" s="26"/>
      <x:c r="J34" s="26"/>
      <x:c r="K34" s="26"/>
      <x:c r="L34" s="27" t="str">
        <x:f>IF(COUNTA(I34:K34)=0,"",IF(OR(COUNT(I34:K34)&lt;&gt;COUNTA(I34:K34),MIN(I34:K34)&lt;0),"CHECK COST",SUM(I34:K34)))</x:f>
      </x:c>
      <x:c r="M34" s="17"/>
      <x:c r="N34" s="19"/>
      <x:c r="O34" s="16"/>
      <x:c r="P34" s="16"/>
      <x:c r="Q34" s="16"/>
      <x:c r="R34" s="21" t="str">
        <x:f>IF(A34="","",IF(B34="","MISSING ID",IF(COUNTIFS('Equipment Register'!$A$6:$A$65,B34)=0,"UNMATCHED ID",IF(COUNTIFS('Equipment Register'!$A$6:$A$65,B34)&gt;1,"DUPLICATE ID","OK"))))</x:f>
      </x:c>
    </x:row>
    <x:row r="35">
      <x:c r="A35" s="16"/>
      <x:c r="B35" s="16"/>
      <x:c r="C35" s="21" t="str">
        <x:f>IF(B35="","",IF(COUNTIFS('Equipment Register'!$A$6:$A$65,B35)=0,"ID NOT FOUND",IF(COUNTIFS('Equipment Register'!$A$6:$A$65,B35)&gt;1,"DUPLICATE ID",INDEX('Equipment Register'!$B$6:$B$65,MATCH(B35,'Equipment Register'!$A$6:$A$65,0)))))</x:f>
      </x:c>
      <x:c r="D35" s="31"/>
      <x:c r="E35" s="29"/>
      <x:c r="F35" s="16"/>
      <x:c r="G35" s="16"/>
      <x:c r="H35" s="19"/>
      <x:c r="I35" s="26"/>
      <x:c r="J35" s="26"/>
      <x:c r="K35" s="26"/>
      <x:c r="L35" s="27" t="str">
        <x:f>IF(COUNTA(I35:K35)=0,"",IF(OR(COUNT(I35:K35)&lt;&gt;COUNTA(I35:K35),MIN(I35:K35)&lt;0),"CHECK COST",SUM(I35:K35)))</x:f>
      </x:c>
      <x:c r="M35" s="17"/>
      <x:c r="N35" s="19"/>
      <x:c r="O35" s="16"/>
      <x:c r="P35" s="16"/>
      <x:c r="Q35" s="16"/>
      <x:c r="R35" s="21" t="str">
        <x:f>IF(A35="","",IF(B35="","MISSING ID",IF(COUNTIFS('Equipment Register'!$A$6:$A$65,B35)=0,"UNMATCHED ID",IF(COUNTIFS('Equipment Register'!$A$6:$A$65,B35)&gt;1,"DUPLICATE ID","OK"))))</x:f>
      </x:c>
    </x:row>
    <x:row r="36">
      <x:c r="A36" s="16"/>
      <x:c r="B36" s="16"/>
      <x:c r="C36" s="21" t="str">
        <x:f>IF(B36="","",IF(COUNTIFS('Equipment Register'!$A$6:$A$65,B36)=0,"ID NOT FOUND",IF(COUNTIFS('Equipment Register'!$A$6:$A$65,B36)&gt;1,"DUPLICATE ID",INDEX('Equipment Register'!$B$6:$B$65,MATCH(B36,'Equipment Register'!$A$6:$A$65,0)))))</x:f>
      </x:c>
      <x:c r="D36" s="31"/>
      <x:c r="E36" s="29"/>
      <x:c r="F36" s="16"/>
      <x:c r="G36" s="16"/>
      <x:c r="H36" s="19"/>
      <x:c r="I36" s="26"/>
      <x:c r="J36" s="26"/>
      <x:c r="K36" s="26"/>
      <x:c r="L36" s="27" t="str">
        <x:f>IF(COUNTA(I36:K36)=0,"",IF(OR(COUNT(I36:K36)&lt;&gt;COUNTA(I36:K36),MIN(I36:K36)&lt;0),"CHECK COST",SUM(I36:K36)))</x:f>
      </x:c>
      <x:c r="M36" s="17"/>
      <x:c r="N36" s="19"/>
      <x:c r="O36" s="16"/>
      <x:c r="P36" s="16"/>
      <x:c r="Q36" s="16"/>
      <x:c r="R36" s="21" t="str">
        <x:f>IF(A36="","",IF(B36="","MISSING ID",IF(COUNTIFS('Equipment Register'!$A$6:$A$65,B36)=0,"UNMATCHED ID",IF(COUNTIFS('Equipment Register'!$A$6:$A$65,B36)&gt;1,"DUPLICATE ID","OK"))))</x:f>
      </x:c>
    </x:row>
    <x:row r="37">
      <x:c r="A37" s="16"/>
      <x:c r="B37" s="16"/>
      <x:c r="C37" s="21" t="str">
        <x:f>IF(B37="","",IF(COUNTIFS('Equipment Register'!$A$6:$A$65,B37)=0,"ID NOT FOUND",IF(COUNTIFS('Equipment Register'!$A$6:$A$65,B37)&gt;1,"DUPLICATE ID",INDEX('Equipment Register'!$B$6:$B$65,MATCH(B37,'Equipment Register'!$A$6:$A$65,0)))))</x:f>
      </x:c>
      <x:c r="D37" s="31"/>
      <x:c r="E37" s="29"/>
      <x:c r="F37" s="16"/>
      <x:c r="G37" s="16"/>
      <x:c r="H37" s="19"/>
      <x:c r="I37" s="26"/>
      <x:c r="J37" s="26"/>
      <x:c r="K37" s="26"/>
      <x:c r="L37" s="27" t="str">
        <x:f>IF(COUNTA(I37:K37)=0,"",IF(OR(COUNT(I37:K37)&lt;&gt;COUNTA(I37:K37),MIN(I37:K37)&lt;0),"CHECK COST",SUM(I37:K37)))</x:f>
      </x:c>
      <x:c r="M37" s="17"/>
      <x:c r="N37" s="19"/>
      <x:c r="O37" s="16"/>
      <x:c r="P37" s="16"/>
      <x:c r="Q37" s="16"/>
      <x:c r="R37" s="21" t="str">
        <x:f>IF(A37="","",IF(B37="","MISSING ID",IF(COUNTIFS('Equipment Register'!$A$6:$A$65,B37)=0,"UNMATCHED ID",IF(COUNTIFS('Equipment Register'!$A$6:$A$65,B37)&gt;1,"DUPLICATE ID","OK"))))</x:f>
      </x:c>
    </x:row>
    <x:row r="38">
      <x:c r="A38" s="16"/>
      <x:c r="B38" s="16"/>
      <x:c r="C38" s="21" t="str">
        <x:f>IF(B38="","",IF(COUNTIFS('Equipment Register'!$A$6:$A$65,B38)=0,"ID NOT FOUND",IF(COUNTIFS('Equipment Register'!$A$6:$A$65,B38)&gt;1,"DUPLICATE ID",INDEX('Equipment Register'!$B$6:$B$65,MATCH(B38,'Equipment Register'!$A$6:$A$65,0)))))</x:f>
      </x:c>
      <x:c r="D38" s="31"/>
      <x:c r="E38" s="29"/>
      <x:c r="F38" s="16"/>
      <x:c r="G38" s="16"/>
      <x:c r="H38" s="19"/>
      <x:c r="I38" s="26"/>
      <x:c r="J38" s="26"/>
      <x:c r="K38" s="26"/>
      <x:c r="L38" s="27" t="str">
        <x:f>IF(COUNTA(I38:K38)=0,"",IF(OR(COUNT(I38:K38)&lt;&gt;COUNTA(I38:K38),MIN(I38:K38)&lt;0),"CHECK COST",SUM(I38:K38)))</x:f>
      </x:c>
      <x:c r="M38" s="17"/>
      <x:c r="N38" s="19"/>
      <x:c r="O38" s="16"/>
      <x:c r="P38" s="16"/>
      <x:c r="Q38" s="16"/>
      <x:c r="R38" s="21" t="str">
        <x:f>IF(A38="","",IF(B38="","MISSING ID",IF(COUNTIFS('Equipment Register'!$A$6:$A$65,B38)=0,"UNMATCHED ID",IF(COUNTIFS('Equipment Register'!$A$6:$A$65,B38)&gt;1,"DUPLICATE ID","OK"))))</x:f>
      </x:c>
    </x:row>
    <x:row r="39">
      <x:c r="A39" s="16"/>
      <x:c r="B39" s="16"/>
      <x:c r="C39" s="21" t="str">
        <x:f>IF(B39="","",IF(COUNTIFS('Equipment Register'!$A$6:$A$65,B39)=0,"ID NOT FOUND",IF(COUNTIFS('Equipment Register'!$A$6:$A$65,B39)&gt;1,"DUPLICATE ID",INDEX('Equipment Register'!$B$6:$B$65,MATCH(B39,'Equipment Register'!$A$6:$A$65,0)))))</x:f>
      </x:c>
      <x:c r="D39" s="31"/>
      <x:c r="E39" s="29"/>
      <x:c r="F39" s="16"/>
      <x:c r="G39" s="16"/>
      <x:c r="H39" s="19"/>
      <x:c r="I39" s="26"/>
      <x:c r="J39" s="26"/>
      <x:c r="K39" s="26"/>
      <x:c r="L39" s="27" t="str">
        <x:f>IF(COUNTA(I39:K39)=0,"",IF(OR(COUNT(I39:K39)&lt;&gt;COUNTA(I39:K39),MIN(I39:K39)&lt;0),"CHECK COST",SUM(I39:K39)))</x:f>
      </x:c>
      <x:c r="M39" s="17"/>
      <x:c r="N39" s="19"/>
      <x:c r="O39" s="16"/>
      <x:c r="P39" s="16"/>
      <x:c r="Q39" s="16"/>
      <x:c r="R39" s="21" t="str">
        <x:f>IF(A39="","",IF(B39="","MISSING ID",IF(COUNTIFS('Equipment Register'!$A$6:$A$65,B39)=0,"UNMATCHED ID",IF(COUNTIFS('Equipment Register'!$A$6:$A$65,B39)&gt;1,"DUPLICATE ID","OK"))))</x:f>
      </x:c>
    </x:row>
    <x:row r="40">
      <x:c r="A40" s="16"/>
      <x:c r="B40" s="16"/>
      <x:c r="C40" s="21" t="str">
        <x:f>IF(B40="","",IF(COUNTIFS('Equipment Register'!$A$6:$A$65,B40)=0,"ID NOT FOUND",IF(COUNTIFS('Equipment Register'!$A$6:$A$65,B40)&gt;1,"DUPLICATE ID",INDEX('Equipment Register'!$B$6:$B$65,MATCH(B40,'Equipment Register'!$A$6:$A$65,0)))))</x:f>
      </x:c>
      <x:c r="D40" s="31"/>
      <x:c r="E40" s="29"/>
      <x:c r="F40" s="16"/>
      <x:c r="G40" s="16"/>
      <x:c r="H40" s="19"/>
      <x:c r="I40" s="26"/>
      <x:c r="J40" s="26"/>
      <x:c r="K40" s="26"/>
      <x:c r="L40" s="27" t="str">
        <x:f>IF(COUNTA(I40:K40)=0,"",IF(OR(COUNT(I40:K40)&lt;&gt;COUNTA(I40:K40),MIN(I40:K40)&lt;0),"CHECK COST",SUM(I40:K40)))</x:f>
      </x:c>
      <x:c r="M40" s="17"/>
      <x:c r="N40" s="19"/>
      <x:c r="O40" s="16"/>
      <x:c r="P40" s="16"/>
      <x:c r="Q40" s="16"/>
      <x:c r="R40" s="21" t="str">
        <x:f>IF(A40="","",IF(B40="","MISSING ID",IF(COUNTIFS('Equipment Register'!$A$6:$A$65,B40)=0,"UNMATCHED ID",IF(COUNTIFS('Equipment Register'!$A$6:$A$65,B40)&gt;1,"DUPLICATE ID","OK"))))</x:f>
      </x:c>
    </x:row>
    <x:row r="41">
      <x:c r="A41" s="16"/>
      <x:c r="B41" s="16"/>
      <x:c r="C41" s="21" t="str">
        <x:f>IF(B41="","",IF(COUNTIFS('Equipment Register'!$A$6:$A$65,B41)=0,"ID NOT FOUND",IF(COUNTIFS('Equipment Register'!$A$6:$A$65,B41)&gt;1,"DUPLICATE ID",INDEX('Equipment Register'!$B$6:$B$65,MATCH(B41,'Equipment Register'!$A$6:$A$65,0)))))</x:f>
      </x:c>
      <x:c r="D41" s="31"/>
      <x:c r="E41" s="29"/>
      <x:c r="F41" s="16"/>
      <x:c r="G41" s="16"/>
      <x:c r="H41" s="19"/>
      <x:c r="I41" s="26"/>
      <x:c r="J41" s="26"/>
      <x:c r="K41" s="26"/>
      <x:c r="L41" s="27" t="str">
        <x:f>IF(COUNTA(I41:K41)=0,"",IF(OR(COUNT(I41:K41)&lt;&gt;COUNTA(I41:K41),MIN(I41:K41)&lt;0),"CHECK COST",SUM(I41:K41)))</x:f>
      </x:c>
      <x:c r="M41" s="17"/>
      <x:c r="N41" s="19"/>
      <x:c r="O41" s="16"/>
      <x:c r="P41" s="16"/>
      <x:c r="Q41" s="16"/>
      <x:c r="R41" s="21" t="str">
        <x:f>IF(A41="","",IF(B41="","MISSING ID",IF(COUNTIFS('Equipment Register'!$A$6:$A$65,B41)=0,"UNMATCHED ID",IF(COUNTIFS('Equipment Register'!$A$6:$A$65,B41)&gt;1,"DUPLICATE ID","OK"))))</x:f>
      </x:c>
    </x:row>
    <x:row r="42">
      <x:c r="A42" s="16"/>
      <x:c r="B42" s="16"/>
      <x:c r="C42" s="21" t="str">
        <x:f>IF(B42="","",IF(COUNTIFS('Equipment Register'!$A$6:$A$65,B42)=0,"ID NOT FOUND",IF(COUNTIFS('Equipment Register'!$A$6:$A$65,B42)&gt;1,"DUPLICATE ID",INDEX('Equipment Register'!$B$6:$B$65,MATCH(B42,'Equipment Register'!$A$6:$A$65,0)))))</x:f>
      </x:c>
      <x:c r="D42" s="31"/>
      <x:c r="E42" s="29"/>
      <x:c r="F42" s="16"/>
      <x:c r="G42" s="16"/>
      <x:c r="H42" s="19"/>
      <x:c r="I42" s="26"/>
      <x:c r="J42" s="26"/>
      <x:c r="K42" s="26"/>
      <x:c r="L42" s="27" t="str">
        <x:f>IF(COUNTA(I42:K42)=0,"",IF(OR(COUNT(I42:K42)&lt;&gt;COUNTA(I42:K42),MIN(I42:K42)&lt;0),"CHECK COST",SUM(I42:K42)))</x:f>
      </x:c>
      <x:c r="M42" s="17"/>
      <x:c r="N42" s="19"/>
      <x:c r="O42" s="16"/>
      <x:c r="P42" s="16"/>
      <x:c r="Q42" s="16"/>
      <x:c r="R42" s="21" t="str">
        <x:f>IF(A42="","",IF(B42="","MISSING ID",IF(COUNTIFS('Equipment Register'!$A$6:$A$65,B42)=0,"UNMATCHED ID",IF(COUNTIFS('Equipment Register'!$A$6:$A$65,B42)&gt;1,"DUPLICATE ID","OK"))))</x:f>
      </x:c>
    </x:row>
    <x:row r="43">
      <x:c r="A43" s="16"/>
      <x:c r="B43" s="16"/>
      <x:c r="C43" s="21" t="str">
        <x:f>IF(B43="","",IF(COUNTIFS('Equipment Register'!$A$6:$A$65,B43)=0,"ID NOT FOUND",IF(COUNTIFS('Equipment Register'!$A$6:$A$65,B43)&gt;1,"DUPLICATE ID",INDEX('Equipment Register'!$B$6:$B$65,MATCH(B43,'Equipment Register'!$A$6:$A$65,0)))))</x:f>
      </x:c>
      <x:c r="D43" s="31"/>
      <x:c r="E43" s="29"/>
      <x:c r="F43" s="16"/>
      <x:c r="G43" s="16"/>
      <x:c r="H43" s="19"/>
      <x:c r="I43" s="26"/>
      <x:c r="J43" s="26"/>
      <x:c r="K43" s="26"/>
      <x:c r="L43" s="27" t="str">
        <x:f>IF(COUNTA(I43:K43)=0,"",IF(OR(COUNT(I43:K43)&lt;&gt;COUNTA(I43:K43),MIN(I43:K43)&lt;0),"CHECK COST",SUM(I43:K43)))</x:f>
      </x:c>
      <x:c r="M43" s="17"/>
      <x:c r="N43" s="19"/>
      <x:c r="O43" s="16"/>
      <x:c r="P43" s="16"/>
      <x:c r="Q43" s="16"/>
      <x:c r="R43" s="21" t="str">
        <x:f>IF(A43="","",IF(B43="","MISSING ID",IF(COUNTIFS('Equipment Register'!$A$6:$A$65,B43)=0,"UNMATCHED ID",IF(COUNTIFS('Equipment Register'!$A$6:$A$65,B43)&gt;1,"DUPLICATE ID","OK"))))</x:f>
      </x:c>
    </x:row>
    <x:row r="44">
      <x:c r="A44" s="16"/>
      <x:c r="B44" s="16"/>
      <x:c r="C44" s="21" t="str">
        <x:f>IF(B44="","",IF(COUNTIFS('Equipment Register'!$A$6:$A$65,B44)=0,"ID NOT FOUND",IF(COUNTIFS('Equipment Register'!$A$6:$A$65,B44)&gt;1,"DUPLICATE ID",INDEX('Equipment Register'!$B$6:$B$65,MATCH(B44,'Equipment Register'!$A$6:$A$65,0)))))</x:f>
      </x:c>
      <x:c r="D44" s="31"/>
      <x:c r="E44" s="29"/>
      <x:c r="F44" s="16"/>
      <x:c r="G44" s="16"/>
      <x:c r="H44" s="19"/>
      <x:c r="I44" s="26"/>
      <x:c r="J44" s="26"/>
      <x:c r="K44" s="26"/>
      <x:c r="L44" s="27" t="str">
        <x:f>IF(COUNTA(I44:K44)=0,"",IF(OR(COUNT(I44:K44)&lt;&gt;COUNTA(I44:K44),MIN(I44:K44)&lt;0),"CHECK COST",SUM(I44:K44)))</x:f>
      </x:c>
      <x:c r="M44" s="17"/>
      <x:c r="N44" s="19"/>
      <x:c r="O44" s="16"/>
      <x:c r="P44" s="16"/>
      <x:c r="Q44" s="16"/>
      <x:c r="R44" s="21" t="str">
        <x:f>IF(A44="","",IF(B44="","MISSING ID",IF(COUNTIFS('Equipment Register'!$A$6:$A$65,B44)=0,"UNMATCHED ID",IF(COUNTIFS('Equipment Register'!$A$6:$A$65,B44)&gt;1,"DUPLICATE ID","OK"))))</x:f>
      </x:c>
    </x:row>
    <x:row r="45">
      <x:c r="A45" s="16"/>
      <x:c r="B45" s="16"/>
      <x:c r="C45" s="21" t="str">
        <x:f>IF(B45="","",IF(COUNTIFS('Equipment Register'!$A$6:$A$65,B45)=0,"ID NOT FOUND",IF(COUNTIFS('Equipment Register'!$A$6:$A$65,B45)&gt;1,"DUPLICATE ID",INDEX('Equipment Register'!$B$6:$B$65,MATCH(B45,'Equipment Register'!$A$6:$A$65,0)))))</x:f>
      </x:c>
      <x:c r="D45" s="31"/>
      <x:c r="E45" s="29"/>
      <x:c r="F45" s="16"/>
      <x:c r="G45" s="16"/>
      <x:c r="H45" s="19"/>
      <x:c r="I45" s="26"/>
      <x:c r="J45" s="26"/>
      <x:c r="K45" s="26"/>
      <x:c r="L45" s="27" t="str">
        <x:f>IF(COUNTA(I45:K45)=0,"",IF(OR(COUNT(I45:K45)&lt;&gt;COUNTA(I45:K45),MIN(I45:K45)&lt;0),"CHECK COST",SUM(I45:K45)))</x:f>
      </x:c>
      <x:c r="M45" s="17"/>
      <x:c r="N45" s="19"/>
      <x:c r="O45" s="16"/>
      <x:c r="P45" s="16"/>
      <x:c r="Q45" s="16"/>
      <x:c r="R45" s="21" t="str">
        <x:f>IF(A45="","",IF(B45="","MISSING ID",IF(COUNTIFS('Equipment Register'!$A$6:$A$65,B45)=0,"UNMATCHED ID",IF(COUNTIFS('Equipment Register'!$A$6:$A$65,B45)&gt;1,"DUPLICATE ID","OK"))))</x:f>
      </x:c>
    </x:row>
    <x:row r="46">
      <x:c r="A46" s="16"/>
      <x:c r="B46" s="16"/>
      <x:c r="C46" s="21" t="str">
        <x:f>IF(B46="","",IF(COUNTIFS('Equipment Register'!$A$6:$A$65,B46)=0,"ID NOT FOUND",IF(COUNTIFS('Equipment Register'!$A$6:$A$65,B46)&gt;1,"DUPLICATE ID",INDEX('Equipment Register'!$B$6:$B$65,MATCH(B46,'Equipment Register'!$A$6:$A$65,0)))))</x:f>
      </x:c>
      <x:c r="D46" s="31"/>
      <x:c r="E46" s="29"/>
      <x:c r="F46" s="16"/>
      <x:c r="G46" s="16"/>
      <x:c r="H46" s="19"/>
      <x:c r="I46" s="26"/>
      <x:c r="J46" s="26"/>
      <x:c r="K46" s="26"/>
      <x:c r="L46" s="27" t="str">
        <x:f>IF(COUNTA(I46:K46)=0,"",IF(OR(COUNT(I46:K46)&lt;&gt;COUNTA(I46:K46),MIN(I46:K46)&lt;0),"CHECK COST",SUM(I46:K46)))</x:f>
      </x:c>
      <x:c r="M46" s="17"/>
      <x:c r="N46" s="19"/>
      <x:c r="O46" s="16"/>
      <x:c r="P46" s="16"/>
      <x:c r="Q46" s="16"/>
      <x:c r="R46" s="21" t="str">
        <x:f>IF(A46="","",IF(B46="","MISSING ID",IF(COUNTIFS('Equipment Register'!$A$6:$A$65,B46)=0,"UNMATCHED ID",IF(COUNTIFS('Equipment Register'!$A$6:$A$65,B46)&gt;1,"DUPLICATE ID","OK"))))</x:f>
      </x:c>
    </x:row>
    <x:row r="47">
      <x:c r="A47" s="16"/>
      <x:c r="B47" s="16"/>
      <x:c r="C47" s="21" t="str">
        <x:f>IF(B47="","",IF(COUNTIFS('Equipment Register'!$A$6:$A$65,B47)=0,"ID NOT FOUND",IF(COUNTIFS('Equipment Register'!$A$6:$A$65,B47)&gt;1,"DUPLICATE ID",INDEX('Equipment Register'!$B$6:$B$65,MATCH(B47,'Equipment Register'!$A$6:$A$65,0)))))</x:f>
      </x:c>
      <x:c r="D47" s="31"/>
      <x:c r="E47" s="29"/>
      <x:c r="F47" s="16"/>
      <x:c r="G47" s="16"/>
      <x:c r="H47" s="19"/>
      <x:c r="I47" s="26"/>
      <x:c r="J47" s="26"/>
      <x:c r="K47" s="26"/>
      <x:c r="L47" s="27" t="str">
        <x:f>IF(COUNTA(I47:K47)=0,"",IF(OR(COUNT(I47:K47)&lt;&gt;COUNTA(I47:K47),MIN(I47:K47)&lt;0),"CHECK COST",SUM(I47:K47)))</x:f>
      </x:c>
      <x:c r="M47" s="17"/>
      <x:c r="N47" s="19"/>
      <x:c r="O47" s="16"/>
      <x:c r="P47" s="16"/>
      <x:c r="Q47" s="16"/>
      <x:c r="R47" s="21" t="str">
        <x:f>IF(A47="","",IF(B47="","MISSING ID",IF(COUNTIFS('Equipment Register'!$A$6:$A$65,B47)=0,"UNMATCHED ID",IF(COUNTIFS('Equipment Register'!$A$6:$A$65,B47)&gt;1,"DUPLICATE ID","OK"))))</x:f>
      </x:c>
    </x:row>
    <x:row r="48">
      <x:c r="A48" s="16"/>
      <x:c r="B48" s="16"/>
      <x:c r="C48" s="21" t="str">
        <x:f>IF(B48="","",IF(COUNTIFS('Equipment Register'!$A$6:$A$65,B48)=0,"ID NOT FOUND",IF(COUNTIFS('Equipment Register'!$A$6:$A$65,B48)&gt;1,"DUPLICATE ID",INDEX('Equipment Register'!$B$6:$B$65,MATCH(B48,'Equipment Register'!$A$6:$A$65,0)))))</x:f>
      </x:c>
      <x:c r="D48" s="31"/>
      <x:c r="E48" s="29"/>
      <x:c r="F48" s="16"/>
      <x:c r="G48" s="16"/>
      <x:c r="H48" s="19"/>
      <x:c r="I48" s="26"/>
      <x:c r="J48" s="26"/>
      <x:c r="K48" s="26"/>
      <x:c r="L48" s="27" t="str">
        <x:f>IF(COUNTA(I48:K48)=0,"",IF(OR(COUNT(I48:K48)&lt;&gt;COUNTA(I48:K48),MIN(I48:K48)&lt;0),"CHECK COST",SUM(I48:K48)))</x:f>
      </x:c>
      <x:c r="M48" s="17"/>
      <x:c r="N48" s="19"/>
      <x:c r="O48" s="16"/>
      <x:c r="P48" s="16"/>
      <x:c r="Q48" s="16"/>
      <x:c r="R48" s="21" t="str">
        <x:f>IF(A48="","",IF(B48="","MISSING ID",IF(COUNTIFS('Equipment Register'!$A$6:$A$65,B48)=0,"UNMATCHED ID",IF(COUNTIFS('Equipment Register'!$A$6:$A$65,B48)&gt;1,"DUPLICATE ID","OK"))))</x:f>
      </x:c>
    </x:row>
    <x:row r="49">
      <x:c r="A49" s="16"/>
      <x:c r="B49" s="16"/>
      <x:c r="C49" s="21" t="str">
        <x:f>IF(B49="","",IF(COUNTIFS('Equipment Register'!$A$6:$A$65,B49)=0,"ID NOT FOUND",IF(COUNTIFS('Equipment Register'!$A$6:$A$65,B49)&gt;1,"DUPLICATE ID",INDEX('Equipment Register'!$B$6:$B$65,MATCH(B49,'Equipment Register'!$A$6:$A$65,0)))))</x:f>
      </x:c>
      <x:c r="D49" s="31"/>
      <x:c r="E49" s="29"/>
      <x:c r="F49" s="16"/>
      <x:c r="G49" s="16"/>
      <x:c r="H49" s="19"/>
      <x:c r="I49" s="26"/>
      <x:c r="J49" s="26"/>
      <x:c r="K49" s="26"/>
      <x:c r="L49" s="27" t="str">
        <x:f>IF(COUNTA(I49:K49)=0,"",IF(OR(COUNT(I49:K49)&lt;&gt;COUNTA(I49:K49),MIN(I49:K49)&lt;0),"CHECK COST",SUM(I49:K49)))</x:f>
      </x:c>
      <x:c r="M49" s="17"/>
      <x:c r="N49" s="19"/>
      <x:c r="O49" s="16"/>
      <x:c r="P49" s="16"/>
      <x:c r="Q49" s="16"/>
      <x:c r="R49" s="21" t="str">
        <x:f>IF(A49="","",IF(B49="","MISSING ID",IF(COUNTIFS('Equipment Register'!$A$6:$A$65,B49)=0,"UNMATCHED ID",IF(COUNTIFS('Equipment Register'!$A$6:$A$65,B49)&gt;1,"DUPLICATE ID","OK"))))</x:f>
      </x:c>
    </x:row>
    <x:row r="50">
      <x:c r="A50" s="16"/>
      <x:c r="B50" s="16"/>
      <x:c r="C50" s="21" t="str">
        <x:f>IF(B50="","",IF(COUNTIFS('Equipment Register'!$A$6:$A$65,B50)=0,"ID NOT FOUND",IF(COUNTIFS('Equipment Register'!$A$6:$A$65,B50)&gt;1,"DUPLICATE ID",INDEX('Equipment Register'!$B$6:$B$65,MATCH(B50,'Equipment Register'!$A$6:$A$65,0)))))</x:f>
      </x:c>
      <x:c r="D50" s="31"/>
      <x:c r="E50" s="29"/>
      <x:c r="F50" s="16"/>
      <x:c r="G50" s="16"/>
      <x:c r="H50" s="19"/>
      <x:c r="I50" s="26"/>
      <x:c r="J50" s="26"/>
      <x:c r="K50" s="26"/>
      <x:c r="L50" s="27" t="str">
        <x:f>IF(COUNTA(I50:K50)=0,"",IF(OR(COUNT(I50:K50)&lt;&gt;COUNTA(I50:K50),MIN(I50:K50)&lt;0),"CHECK COST",SUM(I50:K50)))</x:f>
      </x:c>
      <x:c r="M50" s="17"/>
      <x:c r="N50" s="19"/>
      <x:c r="O50" s="16"/>
      <x:c r="P50" s="16"/>
      <x:c r="Q50" s="16"/>
      <x:c r="R50" s="21" t="str">
        <x:f>IF(A50="","",IF(B50="","MISSING ID",IF(COUNTIFS('Equipment Register'!$A$6:$A$65,B50)=0,"UNMATCHED ID",IF(COUNTIFS('Equipment Register'!$A$6:$A$65,B50)&gt;1,"DUPLICATE ID","OK"))))</x:f>
      </x:c>
    </x:row>
    <x:row r="51">
      <x:c r="A51" s="16"/>
      <x:c r="B51" s="16"/>
      <x:c r="C51" s="21" t="str">
        <x:f>IF(B51="","",IF(COUNTIFS('Equipment Register'!$A$6:$A$65,B51)=0,"ID NOT FOUND",IF(COUNTIFS('Equipment Register'!$A$6:$A$65,B51)&gt;1,"DUPLICATE ID",INDEX('Equipment Register'!$B$6:$B$65,MATCH(B51,'Equipment Register'!$A$6:$A$65,0)))))</x:f>
      </x:c>
      <x:c r="D51" s="31"/>
      <x:c r="E51" s="29"/>
      <x:c r="F51" s="16"/>
      <x:c r="G51" s="16"/>
      <x:c r="H51" s="19"/>
      <x:c r="I51" s="26"/>
      <x:c r="J51" s="26"/>
      <x:c r="K51" s="26"/>
      <x:c r="L51" s="27" t="str">
        <x:f>IF(COUNTA(I51:K51)=0,"",IF(OR(COUNT(I51:K51)&lt;&gt;COUNTA(I51:K51),MIN(I51:K51)&lt;0),"CHECK COST",SUM(I51:K51)))</x:f>
      </x:c>
      <x:c r="M51" s="17"/>
      <x:c r="N51" s="19"/>
      <x:c r="O51" s="16"/>
      <x:c r="P51" s="16"/>
      <x:c r="Q51" s="16"/>
      <x:c r="R51" s="21" t="str">
        <x:f>IF(A51="","",IF(B51="","MISSING ID",IF(COUNTIFS('Equipment Register'!$A$6:$A$65,B51)=0,"UNMATCHED ID",IF(COUNTIFS('Equipment Register'!$A$6:$A$65,B51)&gt;1,"DUPLICATE ID","OK"))))</x:f>
      </x:c>
    </x:row>
    <x:row r="52">
      <x:c r="A52" s="16"/>
      <x:c r="B52" s="16"/>
      <x:c r="C52" s="21" t="str">
        <x:f>IF(B52="","",IF(COUNTIFS('Equipment Register'!$A$6:$A$65,B52)=0,"ID NOT FOUND",IF(COUNTIFS('Equipment Register'!$A$6:$A$65,B52)&gt;1,"DUPLICATE ID",INDEX('Equipment Register'!$B$6:$B$65,MATCH(B52,'Equipment Register'!$A$6:$A$65,0)))))</x:f>
      </x:c>
      <x:c r="D52" s="31"/>
      <x:c r="E52" s="29"/>
      <x:c r="F52" s="16"/>
      <x:c r="G52" s="16"/>
      <x:c r="H52" s="19"/>
      <x:c r="I52" s="26"/>
      <x:c r="J52" s="26"/>
      <x:c r="K52" s="26"/>
      <x:c r="L52" s="27" t="str">
        <x:f>IF(COUNTA(I52:K52)=0,"",IF(OR(COUNT(I52:K52)&lt;&gt;COUNTA(I52:K52),MIN(I52:K52)&lt;0),"CHECK COST",SUM(I52:K52)))</x:f>
      </x:c>
      <x:c r="M52" s="17"/>
      <x:c r="N52" s="19"/>
      <x:c r="O52" s="16"/>
      <x:c r="P52" s="16"/>
      <x:c r="Q52" s="16"/>
      <x:c r="R52" s="21" t="str">
        <x:f>IF(A52="","",IF(B52="","MISSING ID",IF(COUNTIFS('Equipment Register'!$A$6:$A$65,B52)=0,"UNMATCHED ID",IF(COUNTIFS('Equipment Register'!$A$6:$A$65,B52)&gt;1,"DUPLICATE ID","OK"))))</x:f>
      </x:c>
    </x:row>
    <x:row r="53">
      <x:c r="A53" s="16"/>
      <x:c r="B53" s="16"/>
      <x:c r="C53" s="21" t="str">
        <x:f>IF(B53="","",IF(COUNTIFS('Equipment Register'!$A$6:$A$65,B53)=0,"ID NOT FOUND",IF(COUNTIFS('Equipment Register'!$A$6:$A$65,B53)&gt;1,"DUPLICATE ID",INDEX('Equipment Register'!$B$6:$B$65,MATCH(B53,'Equipment Register'!$A$6:$A$65,0)))))</x:f>
      </x:c>
      <x:c r="D53" s="31"/>
      <x:c r="E53" s="29"/>
      <x:c r="F53" s="16"/>
      <x:c r="G53" s="16"/>
      <x:c r="H53" s="19"/>
      <x:c r="I53" s="26"/>
      <x:c r="J53" s="26"/>
      <x:c r="K53" s="26"/>
      <x:c r="L53" s="27" t="str">
        <x:f>IF(COUNTA(I53:K53)=0,"",IF(OR(COUNT(I53:K53)&lt;&gt;COUNTA(I53:K53),MIN(I53:K53)&lt;0),"CHECK COST",SUM(I53:K53)))</x:f>
      </x:c>
      <x:c r="M53" s="17"/>
      <x:c r="N53" s="19"/>
      <x:c r="O53" s="16"/>
      <x:c r="P53" s="16"/>
      <x:c r="Q53" s="16"/>
      <x:c r="R53" s="21" t="str">
        <x:f>IF(A53="","",IF(B53="","MISSING ID",IF(COUNTIFS('Equipment Register'!$A$6:$A$65,B53)=0,"UNMATCHED ID",IF(COUNTIFS('Equipment Register'!$A$6:$A$65,B53)&gt;1,"DUPLICATE ID","OK"))))</x:f>
      </x:c>
    </x:row>
    <x:row r="54">
      <x:c r="A54" s="16"/>
      <x:c r="B54" s="16"/>
      <x:c r="C54" s="21" t="str">
        <x:f>IF(B54="","",IF(COUNTIFS('Equipment Register'!$A$6:$A$65,B54)=0,"ID NOT FOUND",IF(COUNTIFS('Equipment Register'!$A$6:$A$65,B54)&gt;1,"DUPLICATE ID",INDEX('Equipment Register'!$B$6:$B$65,MATCH(B54,'Equipment Register'!$A$6:$A$65,0)))))</x:f>
      </x:c>
      <x:c r="D54" s="31"/>
      <x:c r="E54" s="29"/>
      <x:c r="F54" s="16"/>
      <x:c r="G54" s="16"/>
      <x:c r="H54" s="19"/>
      <x:c r="I54" s="26"/>
      <x:c r="J54" s="26"/>
      <x:c r="K54" s="26"/>
      <x:c r="L54" s="27" t="str">
        <x:f>IF(COUNTA(I54:K54)=0,"",IF(OR(COUNT(I54:K54)&lt;&gt;COUNTA(I54:K54),MIN(I54:K54)&lt;0),"CHECK COST",SUM(I54:K54)))</x:f>
      </x:c>
      <x:c r="M54" s="17"/>
      <x:c r="N54" s="19"/>
      <x:c r="O54" s="16"/>
      <x:c r="P54" s="16"/>
      <x:c r="Q54" s="16"/>
      <x:c r="R54" s="21" t="str">
        <x:f>IF(A54="","",IF(B54="","MISSING ID",IF(COUNTIFS('Equipment Register'!$A$6:$A$65,B54)=0,"UNMATCHED ID",IF(COUNTIFS('Equipment Register'!$A$6:$A$65,B54)&gt;1,"DUPLICATE ID","OK"))))</x:f>
      </x:c>
    </x:row>
    <x:row r="55">
      <x:c r="A55" s="16"/>
      <x:c r="B55" s="16"/>
      <x:c r="C55" s="21" t="str">
        <x:f>IF(B55="","",IF(COUNTIFS('Equipment Register'!$A$6:$A$65,B55)=0,"ID NOT FOUND",IF(COUNTIFS('Equipment Register'!$A$6:$A$65,B55)&gt;1,"DUPLICATE ID",INDEX('Equipment Register'!$B$6:$B$65,MATCH(B55,'Equipment Register'!$A$6:$A$65,0)))))</x:f>
      </x:c>
      <x:c r="D55" s="31"/>
      <x:c r="E55" s="29"/>
      <x:c r="F55" s="16"/>
      <x:c r="G55" s="16"/>
      <x:c r="H55" s="19"/>
      <x:c r="I55" s="26"/>
      <x:c r="J55" s="26"/>
      <x:c r="K55" s="26"/>
      <x:c r="L55" s="27" t="str">
        <x:f>IF(COUNTA(I55:K55)=0,"",IF(OR(COUNT(I55:K55)&lt;&gt;COUNTA(I55:K55),MIN(I55:K55)&lt;0),"CHECK COST",SUM(I55:K55)))</x:f>
      </x:c>
      <x:c r="M55" s="17"/>
      <x:c r="N55" s="19"/>
      <x:c r="O55" s="16"/>
      <x:c r="P55" s="16"/>
      <x:c r="Q55" s="16"/>
      <x:c r="R55" s="21" t="str">
        <x:f>IF(A55="","",IF(B55="","MISSING ID",IF(COUNTIFS('Equipment Register'!$A$6:$A$65,B55)=0,"UNMATCHED ID",IF(COUNTIFS('Equipment Register'!$A$6:$A$65,B55)&gt;1,"DUPLICATE ID","OK"))))</x:f>
      </x:c>
    </x:row>
    <x:row r="56">
      <x:c r="A56" s="16"/>
      <x:c r="B56" s="16"/>
      <x:c r="C56" s="21" t="str">
        <x:f>IF(B56="","",IF(COUNTIFS('Equipment Register'!$A$6:$A$65,B56)=0,"ID NOT FOUND",IF(COUNTIFS('Equipment Register'!$A$6:$A$65,B56)&gt;1,"DUPLICATE ID",INDEX('Equipment Register'!$B$6:$B$65,MATCH(B56,'Equipment Register'!$A$6:$A$65,0)))))</x:f>
      </x:c>
      <x:c r="D56" s="31"/>
      <x:c r="E56" s="29"/>
      <x:c r="F56" s="16"/>
      <x:c r="G56" s="16"/>
      <x:c r="H56" s="19"/>
      <x:c r="I56" s="26"/>
      <x:c r="J56" s="26"/>
      <x:c r="K56" s="26"/>
      <x:c r="L56" s="27" t="str">
        <x:f>IF(COUNTA(I56:K56)=0,"",IF(OR(COUNT(I56:K56)&lt;&gt;COUNTA(I56:K56),MIN(I56:K56)&lt;0),"CHECK COST",SUM(I56:K56)))</x:f>
      </x:c>
      <x:c r="M56" s="17"/>
      <x:c r="N56" s="19"/>
      <x:c r="O56" s="16"/>
      <x:c r="P56" s="16"/>
      <x:c r="Q56" s="16"/>
      <x:c r="R56" s="21" t="str">
        <x:f>IF(A56="","",IF(B56="","MISSING ID",IF(COUNTIFS('Equipment Register'!$A$6:$A$65,B56)=0,"UNMATCHED ID",IF(COUNTIFS('Equipment Register'!$A$6:$A$65,B56)&gt;1,"DUPLICATE ID","OK"))))</x:f>
      </x:c>
    </x:row>
    <x:row r="57">
      <x:c r="A57" s="16"/>
      <x:c r="B57" s="16"/>
      <x:c r="C57" s="21" t="str">
        <x:f>IF(B57="","",IF(COUNTIFS('Equipment Register'!$A$6:$A$65,B57)=0,"ID NOT FOUND",IF(COUNTIFS('Equipment Register'!$A$6:$A$65,B57)&gt;1,"DUPLICATE ID",INDEX('Equipment Register'!$B$6:$B$65,MATCH(B57,'Equipment Register'!$A$6:$A$65,0)))))</x:f>
      </x:c>
      <x:c r="D57" s="31"/>
      <x:c r="E57" s="29"/>
      <x:c r="F57" s="16"/>
      <x:c r="G57" s="16"/>
      <x:c r="H57" s="19"/>
      <x:c r="I57" s="26"/>
      <x:c r="J57" s="26"/>
      <x:c r="K57" s="26"/>
      <x:c r="L57" s="27" t="str">
        <x:f>IF(COUNTA(I57:K57)=0,"",IF(OR(COUNT(I57:K57)&lt;&gt;COUNTA(I57:K57),MIN(I57:K57)&lt;0),"CHECK COST",SUM(I57:K57)))</x:f>
      </x:c>
      <x:c r="M57" s="17"/>
      <x:c r="N57" s="19"/>
      <x:c r="O57" s="16"/>
      <x:c r="P57" s="16"/>
      <x:c r="Q57" s="16"/>
      <x:c r="R57" s="21" t="str">
        <x:f>IF(A57="","",IF(B57="","MISSING ID",IF(COUNTIFS('Equipment Register'!$A$6:$A$65,B57)=0,"UNMATCHED ID",IF(COUNTIFS('Equipment Register'!$A$6:$A$65,B57)&gt;1,"DUPLICATE ID","OK"))))</x:f>
      </x:c>
    </x:row>
    <x:row r="58">
      <x:c r="A58" s="16"/>
      <x:c r="B58" s="16"/>
      <x:c r="C58" s="21" t="str">
        <x:f>IF(B58="","",IF(COUNTIFS('Equipment Register'!$A$6:$A$65,B58)=0,"ID NOT FOUND",IF(COUNTIFS('Equipment Register'!$A$6:$A$65,B58)&gt;1,"DUPLICATE ID",INDEX('Equipment Register'!$B$6:$B$65,MATCH(B58,'Equipment Register'!$A$6:$A$65,0)))))</x:f>
      </x:c>
      <x:c r="D58" s="31"/>
      <x:c r="E58" s="29"/>
      <x:c r="F58" s="16"/>
      <x:c r="G58" s="16"/>
      <x:c r="H58" s="19"/>
      <x:c r="I58" s="26"/>
      <x:c r="J58" s="26"/>
      <x:c r="K58" s="26"/>
      <x:c r="L58" s="27" t="str">
        <x:f>IF(COUNTA(I58:K58)=0,"",IF(OR(COUNT(I58:K58)&lt;&gt;COUNTA(I58:K58),MIN(I58:K58)&lt;0),"CHECK COST",SUM(I58:K58)))</x:f>
      </x:c>
      <x:c r="M58" s="17"/>
      <x:c r="N58" s="19"/>
      <x:c r="O58" s="16"/>
      <x:c r="P58" s="16"/>
      <x:c r="Q58" s="16"/>
      <x:c r="R58" s="21" t="str">
        <x:f>IF(A58="","",IF(B58="","MISSING ID",IF(COUNTIFS('Equipment Register'!$A$6:$A$65,B58)=0,"UNMATCHED ID",IF(COUNTIFS('Equipment Register'!$A$6:$A$65,B58)&gt;1,"DUPLICATE ID","OK"))))</x:f>
      </x:c>
    </x:row>
    <x:row r="59">
      <x:c r="A59" s="16"/>
      <x:c r="B59" s="16"/>
      <x:c r="C59" s="21" t="str">
        <x:f>IF(B59="","",IF(COUNTIFS('Equipment Register'!$A$6:$A$65,B59)=0,"ID NOT FOUND",IF(COUNTIFS('Equipment Register'!$A$6:$A$65,B59)&gt;1,"DUPLICATE ID",INDEX('Equipment Register'!$B$6:$B$65,MATCH(B59,'Equipment Register'!$A$6:$A$65,0)))))</x:f>
      </x:c>
      <x:c r="D59" s="31"/>
      <x:c r="E59" s="29"/>
      <x:c r="F59" s="16"/>
      <x:c r="G59" s="16"/>
      <x:c r="H59" s="19"/>
      <x:c r="I59" s="26"/>
      <x:c r="J59" s="26"/>
      <x:c r="K59" s="26"/>
      <x:c r="L59" s="27" t="str">
        <x:f>IF(COUNTA(I59:K59)=0,"",IF(OR(COUNT(I59:K59)&lt;&gt;COUNTA(I59:K59),MIN(I59:K59)&lt;0),"CHECK COST",SUM(I59:K59)))</x:f>
      </x:c>
      <x:c r="M59" s="17"/>
      <x:c r="N59" s="19"/>
      <x:c r="O59" s="16"/>
      <x:c r="P59" s="16"/>
      <x:c r="Q59" s="16"/>
      <x:c r="R59" s="21" t="str">
        <x:f>IF(A59="","",IF(B59="","MISSING ID",IF(COUNTIFS('Equipment Register'!$A$6:$A$65,B59)=0,"UNMATCHED ID",IF(COUNTIFS('Equipment Register'!$A$6:$A$65,B59)&gt;1,"DUPLICATE ID","OK"))))</x:f>
      </x:c>
    </x:row>
    <x:row r="60">
      <x:c r="A60" s="16"/>
      <x:c r="B60" s="16"/>
      <x:c r="C60" s="21" t="str">
        <x:f>IF(B60="","",IF(COUNTIFS('Equipment Register'!$A$6:$A$65,B60)=0,"ID NOT FOUND",IF(COUNTIFS('Equipment Register'!$A$6:$A$65,B60)&gt;1,"DUPLICATE ID",INDEX('Equipment Register'!$B$6:$B$65,MATCH(B60,'Equipment Register'!$A$6:$A$65,0)))))</x:f>
      </x:c>
      <x:c r="D60" s="31"/>
      <x:c r="E60" s="29"/>
      <x:c r="F60" s="16"/>
      <x:c r="G60" s="16"/>
      <x:c r="H60" s="19"/>
      <x:c r="I60" s="26"/>
      <x:c r="J60" s="26"/>
      <x:c r="K60" s="26"/>
      <x:c r="L60" s="27" t="str">
        <x:f>IF(COUNTA(I60:K60)=0,"",IF(OR(COUNT(I60:K60)&lt;&gt;COUNTA(I60:K60),MIN(I60:K60)&lt;0),"CHECK COST",SUM(I60:K60)))</x:f>
      </x:c>
      <x:c r="M60" s="17"/>
      <x:c r="N60" s="19"/>
      <x:c r="O60" s="16"/>
      <x:c r="P60" s="16"/>
      <x:c r="Q60" s="16"/>
      <x:c r="R60" s="21" t="str">
        <x:f>IF(A60="","",IF(B60="","MISSING ID",IF(COUNTIFS('Equipment Register'!$A$6:$A$65,B60)=0,"UNMATCHED ID",IF(COUNTIFS('Equipment Register'!$A$6:$A$65,B60)&gt;1,"DUPLICATE ID","OK"))))</x:f>
      </x:c>
    </x:row>
    <x:row r="61">
      <x:c r="A61" s="16"/>
      <x:c r="B61" s="16"/>
      <x:c r="C61" s="21" t="str">
        <x:f>IF(B61="","",IF(COUNTIFS('Equipment Register'!$A$6:$A$65,B61)=0,"ID NOT FOUND",IF(COUNTIFS('Equipment Register'!$A$6:$A$65,B61)&gt;1,"DUPLICATE ID",INDEX('Equipment Register'!$B$6:$B$65,MATCH(B61,'Equipment Register'!$A$6:$A$65,0)))))</x:f>
      </x:c>
      <x:c r="D61" s="31"/>
      <x:c r="E61" s="29"/>
      <x:c r="F61" s="16"/>
      <x:c r="G61" s="16"/>
      <x:c r="H61" s="19"/>
      <x:c r="I61" s="26"/>
      <x:c r="J61" s="26"/>
      <x:c r="K61" s="26"/>
      <x:c r="L61" s="27" t="str">
        <x:f>IF(COUNTA(I61:K61)=0,"",IF(OR(COUNT(I61:K61)&lt;&gt;COUNTA(I61:K61),MIN(I61:K61)&lt;0),"CHECK COST",SUM(I61:K61)))</x:f>
      </x:c>
      <x:c r="M61" s="17"/>
      <x:c r="N61" s="19"/>
      <x:c r="O61" s="16"/>
      <x:c r="P61" s="16"/>
      <x:c r="Q61" s="16"/>
      <x:c r="R61" s="21" t="str">
        <x:f>IF(A61="","",IF(B61="","MISSING ID",IF(COUNTIFS('Equipment Register'!$A$6:$A$65,B61)=0,"UNMATCHED ID",IF(COUNTIFS('Equipment Register'!$A$6:$A$65,B61)&gt;1,"DUPLICATE ID","OK"))))</x:f>
      </x:c>
    </x:row>
    <x:row r="62">
      <x:c r="A62" s="16"/>
      <x:c r="B62" s="16"/>
      <x:c r="C62" s="21" t="str">
        <x:f>IF(B62="","",IF(COUNTIFS('Equipment Register'!$A$6:$A$65,B62)=0,"ID NOT FOUND",IF(COUNTIFS('Equipment Register'!$A$6:$A$65,B62)&gt;1,"DUPLICATE ID",INDEX('Equipment Register'!$B$6:$B$65,MATCH(B62,'Equipment Register'!$A$6:$A$65,0)))))</x:f>
      </x:c>
      <x:c r="D62" s="31"/>
      <x:c r="E62" s="29"/>
      <x:c r="F62" s="16"/>
      <x:c r="G62" s="16"/>
      <x:c r="H62" s="19"/>
      <x:c r="I62" s="26"/>
      <x:c r="J62" s="26"/>
      <x:c r="K62" s="26"/>
      <x:c r="L62" s="27" t="str">
        <x:f>IF(COUNTA(I62:K62)=0,"",IF(OR(COUNT(I62:K62)&lt;&gt;COUNTA(I62:K62),MIN(I62:K62)&lt;0),"CHECK COST",SUM(I62:K62)))</x:f>
      </x:c>
      <x:c r="M62" s="17"/>
      <x:c r="N62" s="19"/>
      <x:c r="O62" s="16"/>
      <x:c r="P62" s="16"/>
      <x:c r="Q62" s="16"/>
      <x:c r="R62" s="21" t="str">
        <x:f>IF(A62="","",IF(B62="","MISSING ID",IF(COUNTIFS('Equipment Register'!$A$6:$A$65,B62)=0,"UNMATCHED ID",IF(COUNTIFS('Equipment Register'!$A$6:$A$65,B62)&gt;1,"DUPLICATE ID","OK"))))</x:f>
      </x:c>
    </x:row>
    <x:row r="63">
      <x:c r="A63" s="16"/>
      <x:c r="B63" s="16"/>
      <x:c r="C63" s="21" t="str">
        <x:f>IF(B63="","",IF(COUNTIFS('Equipment Register'!$A$6:$A$65,B63)=0,"ID NOT FOUND",IF(COUNTIFS('Equipment Register'!$A$6:$A$65,B63)&gt;1,"DUPLICATE ID",INDEX('Equipment Register'!$B$6:$B$65,MATCH(B63,'Equipment Register'!$A$6:$A$65,0)))))</x:f>
      </x:c>
      <x:c r="D63" s="31"/>
      <x:c r="E63" s="29"/>
      <x:c r="F63" s="16"/>
      <x:c r="G63" s="16"/>
      <x:c r="H63" s="19"/>
      <x:c r="I63" s="26"/>
      <x:c r="J63" s="26"/>
      <x:c r="K63" s="26"/>
      <x:c r="L63" s="27" t="str">
        <x:f>IF(COUNTA(I63:K63)=0,"",IF(OR(COUNT(I63:K63)&lt;&gt;COUNTA(I63:K63),MIN(I63:K63)&lt;0),"CHECK COST",SUM(I63:K63)))</x:f>
      </x:c>
      <x:c r="M63" s="17"/>
      <x:c r="N63" s="19"/>
      <x:c r="O63" s="16"/>
      <x:c r="P63" s="16"/>
      <x:c r="Q63" s="16"/>
      <x:c r="R63" s="21" t="str">
        <x:f>IF(A63="","",IF(B63="","MISSING ID",IF(COUNTIFS('Equipment Register'!$A$6:$A$65,B63)=0,"UNMATCHED ID",IF(COUNTIFS('Equipment Register'!$A$6:$A$65,B63)&gt;1,"DUPLICATE ID","OK"))))</x:f>
      </x:c>
    </x:row>
    <x:row r="64">
      <x:c r="A64" s="16"/>
      <x:c r="B64" s="16"/>
      <x:c r="C64" s="21" t="str">
        <x:f>IF(B64="","",IF(COUNTIFS('Equipment Register'!$A$6:$A$65,B64)=0,"ID NOT FOUND",IF(COUNTIFS('Equipment Register'!$A$6:$A$65,B64)&gt;1,"DUPLICATE ID",INDEX('Equipment Register'!$B$6:$B$65,MATCH(B64,'Equipment Register'!$A$6:$A$65,0)))))</x:f>
      </x:c>
      <x:c r="D64" s="31"/>
      <x:c r="E64" s="29"/>
      <x:c r="F64" s="16"/>
      <x:c r="G64" s="16"/>
      <x:c r="H64" s="19"/>
      <x:c r="I64" s="26"/>
      <x:c r="J64" s="26"/>
      <x:c r="K64" s="26"/>
      <x:c r="L64" s="27" t="str">
        <x:f>IF(COUNTA(I64:K64)=0,"",IF(OR(COUNT(I64:K64)&lt;&gt;COUNTA(I64:K64),MIN(I64:K64)&lt;0),"CHECK COST",SUM(I64:K64)))</x:f>
      </x:c>
      <x:c r="M64" s="17"/>
      <x:c r="N64" s="19"/>
      <x:c r="O64" s="16"/>
      <x:c r="P64" s="16"/>
      <x:c r="Q64" s="16"/>
      <x:c r="R64" s="21" t="str">
        <x:f>IF(A64="","",IF(B64="","MISSING ID",IF(COUNTIFS('Equipment Register'!$A$6:$A$65,B64)=0,"UNMATCHED ID",IF(COUNTIFS('Equipment Register'!$A$6:$A$65,B64)&gt;1,"DUPLICATE ID","OK"))))</x:f>
      </x:c>
    </x:row>
    <x:row r="65">
      <x:c r="A65" s="16"/>
      <x:c r="B65" s="16"/>
      <x:c r="C65" s="21" t="str">
        <x:f>IF(B65="","",IF(COUNTIFS('Equipment Register'!$A$6:$A$65,B65)=0,"ID NOT FOUND",IF(COUNTIFS('Equipment Register'!$A$6:$A$65,B65)&gt;1,"DUPLICATE ID",INDEX('Equipment Register'!$B$6:$B$65,MATCH(B65,'Equipment Register'!$A$6:$A$65,0)))))</x:f>
      </x:c>
      <x:c r="D65" s="31"/>
      <x:c r="E65" s="29"/>
      <x:c r="F65" s="16"/>
      <x:c r="G65" s="16"/>
      <x:c r="H65" s="19"/>
      <x:c r="I65" s="26"/>
      <x:c r="J65" s="26"/>
      <x:c r="K65" s="26"/>
      <x:c r="L65" s="27" t="str">
        <x:f>IF(COUNTA(I65:K65)=0,"",IF(OR(COUNT(I65:K65)&lt;&gt;COUNTA(I65:K65),MIN(I65:K65)&lt;0),"CHECK COST",SUM(I65:K65)))</x:f>
      </x:c>
      <x:c r="M65" s="17"/>
      <x:c r="N65" s="19"/>
      <x:c r="O65" s="16"/>
      <x:c r="P65" s="16"/>
      <x:c r="Q65" s="16"/>
      <x:c r="R65" s="21" t="str">
        <x:f>IF(A65="","",IF(B65="","MISSING ID",IF(COUNTIFS('Equipment Register'!$A$6:$A$65,B65)=0,"UNMATCHED ID",IF(COUNTIFS('Equipment Register'!$A$6:$A$65,B65)&gt;1,"DUPLICATE ID","OK"))))</x:f>
      </x:c>
    </x:row>
    <x:row r="66">
      <x:c r="A66" s="16"/>
      <x:c r="B66" s="16"/>
      <x:c r="C66" s="21" t="str">
        <x:f>IF(B66="","",IF(COUNTIFS('Equipment Register'!$A$6:$A$65,B66)=0,"ID NOT FOUND",IF(COUNTIFS('Equipment Register'!$A$6:$A$65,B66)&gt;1,"DUPLICATE ID",INDEX('Equipment Register'!$B$6:$B$65,MATCH(B66,'Equipment Register'!$A$6:$A$65,0)))))</x:f>
      </x:c>
      <x:c r="D66" s="31"/>
      <x:c r="E66" s="29"/>
      <x:c r="F66" s="16"/>
      <x:c r="G66" s="16"/>
      <x:c r="H66" s="19"/>
      <x:c r="I66" s="26"/>
      <x:c r="J66" s="26"/>
      <x:c r="K66" s="26"/>
      <x:c r="L66" s="27" t="str">
        <x:f>IF(COUNTA(I66:K66)=0,"",IF(OR(COUNT(I66:K66)&lt;&gt;COUNTA(I66:K66),MIN(I66:K66)&lt;0),"CHECK COST",SUM(I66:K66)))</x:f>
      </x:c>
      <x:c r="M66" s="17"/>
      <x:c r="N66" s="19"/>
      <x:c r="O66" s="16"/>
      <x:c r="P66" s="16"/>
      <x:c r="Q66" s="16"/>
      <x:c r="R66" s="21" t="str">
        <x:f>IF(A66="","",IF(B66="","MISSING ID",IF(COUNTIFS('Equipment Register'!$A$6:$A$65,B66)=0,"UNMATCHED ID",IF(COUNTIFS('Equipment Register'!$A$6:$A$65,B66)&gt;1,"DUPLICATE ID","OK"))))</x:f>
      </x:c>
    </x:row>
    <x:row r="67">
      <x:c r="A67" s="16"/>
      <x:c r="B67" s="16"/>
      <x:c r="C67" s="21" t="str">
        <x:f>IF(B67="","",IF(COUNTIFS('Equipment Register'!$A$6:$A$65,B67)=0,"ID NOT FOUND",IF(COUNTIFS('Equipment Register'!$A$6:$A$65,B67)&gt;1,"DUPLICATE ID",INDEX('Equipment Register'!$B$6:$B$65,MATCH(B67,'Equipment Register'!$A$6:$A$65,0)))))</x:f>
      </x:c>
      <x:c r="D67" s="31"/>
      <x:c r="E67" s="29"/>
      <x:c r="F67" s="16"/>
      <x:c r="G67" s="16"/>
      <x:c r="H67" s="19"/>
      <x:c r="I67" s="26"/>
      <x:c r="J67" s="26"/>
      <x:c r="K67" s="26"/>
      <x:c r="L67" s="27" t="str">
        <x:f>IF(COUNTA(I67:K67)=0,"",IF(OR(COUNT(I67:K67)&lt;&gt;COUNTA(I67:K67),MIN(I67:K67)&lt;0),"CHECK COST",SUM(I67:K67)))</x:f>
      </x:c>
      <x:c r="M67" s="17"/>
      <x:c r="N67" s="19"/>
      <x:c r="O67" s="16"/>
      <x:c r="P67" s="16"/>
      <x:c r="Q67" s="16"/>
      <x:c r="R67" s="21" t="str">
        <x:f>IF(A67="","",IF(B67="","MISSING ID",IF(COUNTIFS('Equipment Register'!$A$6:$A$65,B67)=0,"UNMATCHED ID",IF(COUNTIFS('Equipment Register'!$A$6:$A$65,B67)&gt;1,"DUPLICATE ID","OK"))))</x:f>
      </x:c>
    </x:row>
    <x:row r="68">
      <x:c r="A68" s="16"/>
      <x:c r="B68" s="16"/>
      <x:c r="C68" s="21" t="str">
        <x:f>IF(B68="","",IF(COUNTIFS('Equipment Register'!$A$6:$A$65,B68)=0,"ID NOT FOUND",IF(COUNTIFS('Equipment Register'!$A$6:$A$65,B68)&gt;1,"DUPLICATE ID",INDEX('Equipment Register'!$B$6:$B$65,MATCH(B68,'Equipment Register'!$A$6:$A$65,0)))))</x:f>
      </x:c>
      <x:c r="D68" s="31"/>
      <x:c r="E68" s="29"/>
      <x:c r="F68" s="16"/>
      <x:c r="G68" s="16"/>
      <x:c r="H68" s="19"/>
      <x:c r="I68" s="26"/>
      <x:c r="J68" s="26"/>
      <x:c r="K68" s="26"/>
      <x:c r="L68" s="27" t="str">
        <x:f>IF(COUNTA(I68:K68)=0,"",IF(OR(COUNT(I68:K68)&lt;&gt;COUNTA(I68:K68),MIN(I68:K68)&lt;0),"CHECK COST",SUM(I68:K68)))</x:f>
      </x:c>
      <x:c r="M68" s="17"/>
      <x:c r="N68" s="19"/>
      <x:c r="O68" s="16"/>
      <x:c r="P68" s="16"/>
      <x:c r="Q68" s="16"/>
      <x:c r="R68" s="21" t="str">
        <x:f>IF(A68="","",IF(B68="","MISSING ID",IF(COUNTIFS('Equipment Register'!$A$6:$A$65,B68)=0,"UNMATCHED ID",IF(COUNTIFS('Equipment Register'!$A$6:$A$65,B68)&gt;1,"DUPLICATE ID","OK"))))</x:f>
      </x:c>
    </x:row>
    <x:row r="69">
      <x:c r="A69" s="16"/>
      <x:c r="B69" s="16"/>
      <x:c r="C69" s="21" t="str">
        <x:f>IF(B69="","",IF(COUNTIFS('Equipment Register'!$A$6:$A$65,B69)=0,"ID NOT FOUND",IF(COUNTIFS('Equipment Register'!$A$6:$A$65,B69)&gt;1,"DUPLICATE ID",INDEX('Equipment Register'!$B$6:$B$65,MATCH(B69,'Equipment Register'!$A$6:$A$65,0)))))</x:f>
      </x:c>
      <x:c r="D69" s="31"/>
      <x:c r="E69" s="29"/>
      <x:c r="F69" s="16"/>
      <x:c r="G69" s="16"/>
      <x:c r="H69" s="19"/>
      <x:c r="I69" s="26"/>
      <x:c r="J69" s="26"/>
      <x:c r="K69" s="26"/>
      <x:c r="L69" s="27" t="str">
        <x:f>IF(COUNTA(I69:K69)=0,"",IF(OR(COUNT(I69:K69)&lt;&gt;COUNTA(I69:K69),MIN(I69:K69)&lt;0),"CHECK COST",SUM(I69:K69)))</x:f>
      </x:c>
      <x:c r="M69" s="17"/>
      <x:c r="N69" s="19"/>
      <x:c r="O69" s="16"/>
      <x:c r="P69" s="16"/>
      <x:c r="Q69" s="16"/>
      <x:c r="R69" s="21" t="str">
        <x:f>IF(A69="","",IF(B69="","MISSING ID",IF(COUNTIFS('Equipment Register'!$A$6:$A$65,B69)=0,"UNMATCHED ID",IF(COUNTIFS('Equipment Register'!$A$6:$A$65,B69)&gt;1,"DUPLICATE ID","OK"))))</x:f>
      </x:c>
    </x:row>
    <x:row r="70">
      <x:c r="A70" s="16"/>
      <x:c r="B70" s="16"/>
      <x:c r="C70" s="21" t="str">
        <x:f>IF(B70="","",IF(COUNTIFS('Equipment Register'!$A$6:$A$65,B70)=0,"ID NOT FOUND",IF(COUNTIFS('Equipment Register'!$A$6:$A$65,B70)&gt;1,"DUPLICATE ID",INDEX('Equipment Register'!$B$6:$B$65,MATCH(B70,'Equipment Register'!$A$6:$A$65,0)))))</x:f>
      </x:c>
      <x:c r="D70" s="31"/>
      <x:c r="E70" s="29"/>
      <x:c r="F70" s="16"/>
      <x:c r="G70" s="16"/>
      <x:c r="H70" s="19"/>
      <x:c r="I70" s="26"/>
      <x:c r="J70" s="26"/>
      <x:c r="K70" s="26"/>
      <x:c r="L70" s="27" t="str">
        <x:f>IF(COUNTA(I70:K70)=0,"",IF(OR(COUNT(I70:K70)&lt;&gt;COUNTA(I70:K70),MIN(I70:K70)&lt;0),"CHECK COST",SUM(I70:K70)))</x:f>
      </x:c>
      <x:c r="M70" s="17"/>
      <x:c r="N70" s="19"/>
      <x:c r="O70" s="16"/>
      <x:c r="P70" s="16"/>
      <x:c r="Q70" s="16"/>
      <x:c r="R70" s="21" t="str">
        <x:f>IF(A70="","",IF(B70="","MISSING ID",IF(COUNTIFS('Equipment Register'!$A$6:$A$65,B70)=0,"UNMATCHED ID",IF(COUNTIFS('Equipment Register'!$A$6:$A$65,B70)&gt;1,"DUPLICATE ID","OK"))))</x:f>
      </x:c>
    </x:row>
    <x:row r="71">
      <x:c r="A71" s="16"/>
      <x:c r="B71" s="16"/>
      <x:c r="C71" s="21" t="str">
        <x:f>IF(B71="","",IF(COUNTIFS('Equipment Register'!$A$6:$A$65,B71)=0,"ID NOT FOUND",IF(COUNTIFS('Equipment Register'!$A$6:$A$65,B71)&gt;1,"DUPLICATE ID",INDEX('Equipment Register'!$B$6:$B$65,MATCH(B71,'Equipment Register'!$A$6:$A$65,0)))))</x:f>
      </x:c>
      <x:c r="D71" s="31"/>
      <x:c r="E71" s="29"/>
      <x:c r="F71" s="16"/>
      <x:c r="G71" s="16"/>
      <x:c r="H71" s="19"/>
      <x:c r="I71" s="26"/>
      <x:c r="J71" s="26"/>
      <x:c r="K71" s="26"/>
      <x:c r="L71" s="27" t="str">
        <x:f>IF(COUNTA(I71:K71)=0,"",IF(OR(COUNT(I71:K71)&lt;&gt;COUNTA(I71:K71),MIN(I71:K71)&lt;0),"CHECK COST",SUM(I71:K71)))</x:f>
      </x:c>
      <x:c r="M71" s="17"/>
      <x:c r="N71" s="19"/>
      <x:c r="O71" s="16"/>
      <x:c r="P71" s="16"/>
      <x:c r="Q71" s="16"/>
      <x:c r="R71" s="21" t="str">
        <x:f>IF(A71="","",IF(B71="","MISSING ID",IF(COUNTIFS('Equipment Register'!$A$6:$A$65,B71)=0,"UNMATCHED ID",IF(COUNTIFS('Equipment Register'!$A$6:$A$65,B71)&gt;1,"DUPLICATE ID","OK"))))</x:f>
      </x:c>
    </x:row>
    <x:row r="72">
      <x:c r="A72" s="16"/>
      <x:c r="B72" s="16"/>
      <x:c r="C72" s="21" t="str">
        <x:f>IF(B72="","",IF(COUNTIFS('Equipment Register'!$A$6:$A$65,B72)=0,"ID NOT FOUND",IF(COUNTIFS('Equipment Register'!$A$6:$A$65,B72)&gt;1,"DUPLICATE ID",INDEX('Equipment Register'!$B$6:$B$65,MATCH(B72,'Equipment Register'!$A$6:$A$65,0)))))</x:f>
      </x:c>
      <x:c r="D72" s="31"/>
      <x:c r="E72" s="29"/>
      <x:c r="F72" s="16"/>
      <x:c r="G72" s="16"/>
      <x:c r="H72" s="19"/>
      <x:c r="I72" s="26"/>
      <x:c r="J72" s="26"/>
      <x:c r="K72" s="26"/>
      <x:c r="L72" s="27" t="str">
        <x:f>IF(COUNTA(I72:K72)=0,"",IF(OR(COUNT(I72:K72)&lt;&gt;COUNTA(I72:K72),MIN(I72:K72)&lt;0),"CHECK COST",SUM(I72:K72)))</x:f>
      </x:c>
      <x:c r="M72" s="17"/>
      <x:c r="N72" s="19"/>
      <x:c r="O72" s="16"/>
      <x:c r="P72" s="16"/>
      <x:c r="Q72" s="16"/>
      <x:c r="R72" s="21" t="str">
        <x:f>IF(A72="","",IF(B72="","MISSING ID",IF(COUNTIFS('Equipment Register'!$A$6:$A$65,B72)=0,"UNMATCHED ID",IF(COUNTIFS('Equipment Register'!$A$6:$A$65,B72)&gt;1,"DUPLICATE ID","OK"))))</x:f>
      </x:c>
    </x:row>
    <x:row r="73">
      <x:c r="A73" s="16"/>
      <x:c r="B73" s="16"/>
      <x:c r="C73" s="21" t="str">
        <x:f>IF(B73="","",IF(COUNTIFS('Equipment Register'!$A$6:$A$65,B73)=0,"ID NOT FOUND",IF(COUNTIFS('Equipment Register'!$A$6:$A$65,B73)&gt;1,"DUPLICATE ID",INDEX('Equipment Register'!$B$6:$B$65,MATCH(B73,'Equipment Register'!$A$6:$A$65,0)))))</x:f>
      </x:c>
      <x:c r="D73" s="31"/>
      <x:c r="E73" s="29"/>
      <x:c r="F73" s="16"/>
      <x:c r="G73" s="16"/>
      <x:c r="H73" s="19"/>
      <x:c r="I73" s="26"/>
      <x:c r="J73" s="26"/>
      <x:c r="K73" s="26"/>
      <x:c r="L73" s="27" t="str">
        <x:f>IF(COUNTA(I73:K73)=0,"",IF(OR(COUNT(I73:K73)&lt;&gt;COUNTA(I73:K73),MIN(I73:K73)&lt;0),"CHECK COST",SUM(I73:K73)))</x:f>
      </x:c>
      <x:c r="M73" s="17"/>
      <x:c r="N73" s="19"/>
      <x:c r="O73" s="16"/>
      <x:c r="P73" s="16"/>
      <x:c r="Q73" s="16"/>
      <x:c r="R73" s="21" t="str">
        <x:f>IF(A73="","",IF(B73="","MISSING ID",IF(COUNTIFS('Equipment Register'!$A$6:$A$65,B73)=0,"UNMATCHED ID",IF(COUNTIFS('Equipment Register'!$A$6:$A$65,B73)&gt;1,"DUPLICATE ID","OK"))))</x:f>
      </x:c>
    </x:row>
    <x:row r="74">
      <x:c r="A74" s="16"/>
      <x:c r="B74" s="16"/>
      <x:c r="C74" s="21" t="str">
        <x:f>IF(B74="","",IF(COUNTIFS('Equipment Register'!$A$6:$A$65,B74)=0,"ID NOT FOUND",IF(COUNTIFS('Equipment Register'!$A$6:$A$65,B74)&gt;1,"DUPLICATE ID",INDEX('Equipment Register'!$B$6:$B$65,MATCH(B74,'Equipment Register'!$A$6:$A$65,0)))))</x:f>
      </x:c>
      <x:c r="D74" s="31"/>
      <x:c r="E74" s="29"/>
      <x:c r="F74" s="16"/>
      <x:c r="G74" s="16"/>
      <x:c r="H74" s="19"/>
      <x:c r="I74" s="26"/>
      <x:c r="J74" s="26"/>
      <x:c r="K74" s="26"/>
      <x:c r="L74" s="27" t="str">
        <x:f>IF(COUNTA(I74:K74)=0,"",IF(OR(COUNT(I74:K74)&lt;&gt;COUNTA(I74:K74),MIN(I74:K74)&lt;0),"CHECK COST",SUM(I74:K74)))</x:f>
      </x:c>
      <x:c r="M74" s="17"/>
      <x:c r="N74" s="19"/>
      <x:c r="O74" s="16"/>
      <x:c r="P74" s="16"/>
      <x:c r="Q74" s="16"/>
      <x:c r="R74" s="21" t="str">
        <x:f>IF(A74="","",IF(B74="","MISSING ID",IF(COUNTIFS('Equipment Register'!$A$6:$A$65,B74)=0,"UNMATCHED ID",IF(COUNTIFS('Equipment Register'!$A$6:$A$65,B74)&gt;1,"DUPLICATE ID","OK"))))</x:f>
      </x:c>
    </x:row>
    <x:row r="75">
      <x:c r="A75" s="16"/>
      <x:c r="B75" s="16"/>
      <x:c r="C75" s="21" t="str">
        <x:f>IF(B75="","",IF(COUNTIFS('Equipment Register'!$A$6:$A$65,B75)=0,"ID NOT FOUND",IF(COUNTIFS('Equipment Register'!$A$6:$A$65,B75)&gt;1,"DUPLICATE ID",INDEX('Equipment Register'!$B$6:$B$65,MATCH(B75,'Equipment Register'!$A$6:$A$65,0)))))</x:f>
      </x:c>
      <x:c r="D75" s="31"/>
      <x:c r="E75" s="29"/>
      <x:c r="F75" s="16"/>
      <x:c r="G75" s="16"/>
      <x:c r="H75" s="19"/>
      <x:c r="I75" s="26"/>
      <x:c r="J75" s="26"/>
      <x:c r="K75" s="26"/>
      <x:c r="L75" s="27" t="str">
        <x:f>IF(COUNTA(I75:K75)=0,"",IF(OR(COUNT(I75:K75)&lt;&gt;COUNTA(I75:K75),MIN(I75:K75)&lt;0),"CHECK COST",SUM(I75:K75)))</x:f>
      </x:c>
      <x:c r="M75" s="17"/>
      <x:c r="N75" s="19"/>
      <x:c r="O75" s="16"/>
      <x:c r="P75" s="16"/>
      <x:c r="Q75" s="16"/>
      <x:c r="R75" s="21" t="str">
        <x:f>IF(A75="","",IF(B75="","MISSING ID",IF(COUNTIFS('Equipment Register'!$A$6:$A$65,B75)=0,"UNMATCHED ID",IF(COUNTIFS('Equipment Register'!$A$6:$A$65,B75)&gt;1,"DUPLICATE ID","OK"))))</x:f>
      </x:c>
    </x:row>
    <x:row r="76">
      <x:c r="A76" s="16"/>
      <x:c r="B76" s="16"/>
      <x:c r="C76" s="21" t="str">
        <x:f>IF(B76="","",IF(COUNTIFS('Equipment Register'!$A$6:$A$65,B76)=0,"ID NOT FOUND",IF(COUNTIFS('Equipment Register'!$A$6:$A$65,B76)&gt;1,"DUPLICATE ID",INDEX('Equipment Register'!$B$6:$B$65,MATCH(B76,'Equipment Register'!$A$6:$A$65,0)))))</x:f>
      </x:c>
      <x:c r="D76" s="31"/>
      <x:c r="E76" s="29"/>
      <x:c r="F76" s="16"/>
      <x:c r="G76" s="16"/>
      <x:c r="H76" s="19"/>
      <x:c r="I76" s="26"/>
      <x:c r="J76" s="26"/>
      <x:c r="K76" s="26"/>
      <x:c r="L76" s="27" t="str">
        <x:f>IF(COUNTA(I76:K76)=0,"",IF(OR(COUNT(I76:K76)&lt;&gt;COUNTA(I76:K76),MIN(I76:K76)&lt;0),"CHECK COST",SUM(I76:K76)))</x:f>
      </x:c>
      <x:c r="M76" s="17"/>
      <x:c r="N76" s="19"/>
      <x:c r="O76" s="16"/>
      <x:c r="P76" s="16"/>
      <x:c r="Q76" s="16"/>
      <x:c r="R76" s="21" t="str">
        <x:f>IF(A76="","",IF(B76="","MISSING ID",IF(COUNTIFS('Equipment Register'!$A$6:$A$65,B76)=0,"UNMATCHED ID",IF(COUNTIFS('Equipment Register'!$A$6:$A$65,B76)&gt;1,"DUPLICATE ID","OK"))))</x:f>
      </x:c>
    </x:row>
    <x:row r="77">
      <x:c r="A77" s="16"/>
      <x:c r="B77" s="16"/>
      <x:c r="C77" s="21" t="str">
        <x:f>IF(B77="","",IF(COUNTIFS('Equipment Register'!$A$6:$A$65,B77)=0,"ID NOT FOUND",IF(COUNTIFS('Equipment Register'!$A$6:$A$65,B77)&gt;1,"DUPLICATE ID",INDEX('Equipment Register'!$B$6:$B$65,MATCH(B77,'Equipment Register'!$A$6:$A$65,0)))))</x:f>
      </x:c>
      <x:c r="D77" s="31"/>
      <x:c r="E77" s="29"/>
      <x:c r="F77" s="16"/>
      <x:c r="G77" s="16"/>
      <x:c r="H77" s="19"/>
      <x:c r="I77" s="26"/>
      <x:c r="J77" s="26"/>
      <x:c r="K77" s="26"/>
      <x:c r="L77" s="27" t="str">
        <x:f>IF(COUNTA(I77:K77)=0,"",IF(OR(COUNT(I77:K77)&lt;&gt;COUNTA(I77:K77),MIN(I77:K77)&lt;0),"CHECK COST",SUM(I77:K77)))</x:f>
      </x:c>
      <x:c r="M77" s="17"/>
      <x:c r="N77" s="19"/>
      <x:c r="O77" s="16"/>
      <x:c r="P77" s="16"/>
      <x:c r="Q77" s="16"/>
      <x:c r="R77" s="21" t="str">
        <x:f>IF(A77="","",IF(B77="","MISSING ID",IF(COUNTIFS('Equipment Register'!$A$6:$A$65,B77)=0,"UNMATCHED ID",IF(COUNTIFS('Equipment Register'!$A$6:$A$65,B77)&gt;1,"DUPLICATE ID","OK"))))</x:f>
      </x:c>
    </x:row>
    <x:row r="78">
      <x:c r="A78" s="16"/>
      <x:c r="B78" s="16"/>
      <x:c r="C78" s="21" t="str">
        <x:f>IF(B78="","",IF(COUNTIFS('Equipment Register'!$A$6:$A$65,B78)=0,"ID NOT FOUND",IF(COUNTIFS('Equipment Register'!$A$6:$A$65,B78)&gt;1,"DUPLICATE ID",INDEX('Equipment Register'!$B$6:$B$65,MATCH(B78,'Equipment Register'!$A$6:$A$65,0)))))</x:f>
      </x:c>
      <x:c r="D78" s="31"/>
      <x:c r="E78" s="29"/>
      <x:c r="F78" s="16"/>
      <x:c r="G78" s="16"/>
      <x:c r="H78" s="19"/>
      <x:c r="I78" s="26"/>
      <x:c r="J78" s="26"/>
      <x:c r="K78" s="26"/>
      <x:c r="L78" s="27" t="str">
        <x:f>IF(COUNTA(I78:K78)=0,"",IF(OR(COUNT(I78:K78)&lt;&gt;COUNTA(I78:K78),MIN(I78:K78)&lt;0),"CHECK COST",SUM(I78:K78)))</x:f>
      </x:c>
      <x:c r="M78" s="17"/>
      <x:c r="N78" s="19"/>
      <x:c r="O78" s="16"/>
      <x:c r="P78" s="16"/>
      <x:c r="Q78" s="16"/>
      <x:c r="R78" s="21" t="str">
        <x:f>IF(A78="","",IF(B78="","MISSING ID",IF(COUNTIFS('Equipment Register'!$A$6:$A$65,B78)=0,"UNMATCHED ID",IF(COUNTIFS('Equipment Register'!$A$6:$A$65,B78)&gt;1,"DUPLICATE ID","OK"))))</x:f>
      </x:c>
    </x:row>
    <x:row r="79">
      <x:c r="A79" s="16"/>
      <x:c r="B79" s="16"/>
      <x:c r="C79" s="21" t="str">
        <x:f>IF(B79="","",IF(COUNTIFS('Equipment Register'!$A$6:$A$65,B79)=0,"ID NOT FOUND",IF(COUNTIFS('Equipment Register'!$A$6:$A$65,B79)&gt;1,"DUPLICATE ID",INDEX('Equipment Register'!$B$6:$B$65,MATCH(B79,'Equipment Register'!$A$6:$A$65,0)))))</x:f>
      </x:c>
      <x:c r="D79" s="31"/>
      <x:c r="E79" s="29"/>
      <x:c r="F79" s="16"/>
      <x:c r="G79" s="16"/>
      <x:c r="H79" s="19"/>
      <x:c r="I79" s="26"/>
      <x:c r="J79" s="26"/>
      <x:c r="K79" s="26"/>
      <x:c r="L79" s="27" t="str">
        <x:f>IF(COUNTA(I79:K79)=0,"",IF(OR(COUNT(I79:K79)&lt;&gt;COUNTA(I79:K79),MIN(I79:K79)&lt;0),"CHECK COST",SUM(I79:K79)))</x:f>
      </x:c>
      <x:c r="M79" s="17"/>
      <x:c r="N79" s="19"/>
      <x:c r="O79" s="16"/>
      <x:c r="P79" s="16"/>
      <x:c r="Q79" s="16"/>
      <x:c r="R79" s="21" t="str">
        <x:f>IF(A79="","",IF(B79="","MISSING ID",IF(COUNTIFS('Equipment Register'!$A$6:$A$65,B79)=0,"UNMATCHED ID",IF(COUNTIFS('Equipment Register'!$A$6:$A$65,B79)&gt;1,"DUPLICATE ID","OK"))))</x:f>
      </x:c>
    </x:row>
    <x:row r="80">
      <x:c r="A80" s="16"/>
      <x:c r="B80" s="16"/>
      <x:c r="C80" s="21" t="str">
        <x:f>IF(B80="","",IF(COUNTIFS('Equipment Register'!$A$6:$A$65,B80)=0,"ID NOT FOUND",IF(COUNTIFS('Equipment Register'!$A$6:$A$65,B80)&gt;1,"DUPLICATE ID",INDEX('Equipment Register'!$B$6:$B$65,MATCH(B80,'Equipment Register'!$A$6:$A$65,0)))))</x:f>
      </x:c>
      <x:c r="D80" s="31"/>
      <x:c r="E80" s="29"/>
      <x:c r="F80" s="16"/>
      <x:c r="G80" s="16"/>
      <x:c r="H80" s="19"/>
      <x:c r="I80" s="26"/>
      <x:c r="J80" s="26"/>
      <x:c r="K80" s="26"/>
      <x:c r="L80" s="27" t="str">
        <x:f>IF(COUNTA(I80:K80)=0,"",IF(OR(COUNT(I80:K80)&lt;&gt;COUNTA(I80:K80),MIN(I80:K80)&lt;0),"CHECK COST",SUM(I80:K80)))</x:f>
      </x:c>
      <x:c r="M80" s="17"/>
      <x:c r="N80" s="19"/>
      <x:c r="O80" s="16"/>
      <x:c r="P80" s="16"/>
      <x:c r="Q80" s="16"/>
      <x:c r="R80" s="21" t="str">
        <x:f>IF(A80="","",IF(B80="","MISSING ID",IF(COUNTIFS('Equipment Register'!$A$6:$A$65,B80)=0,"UNMATCHED ID",IF(COUNTIFS('Equipment Register'!$A$6:$A$65,B80)&gt;1,"DUPLICATE ID","OK"))))</x:f>
      </x:c>
    </x:row>
    <x:row r="81">
      <x:c r="A81" s="16"/>
      <x:c r="B81" s="16"/>
      <x:c r="C81" s="21" t="str">
        <x:f>IF(B81="","",IF(COUNTIFS('Equipment Register'!$A$6:$A$65,B81)=0,"ID NOT FOUND",IF(COUNTIFS('Equipment Register'!$A$6:$A$65,B81)&gt;1,"DUPLICATE ID",INDEX('Equipment Register'!$B$6:$B$65,MATCH(B81,'Equipment Register'!$A$6:$A$65,0)))))</x:f>
      </x:c>
      <x:c r="D81" s="31"/>
      <x:c r="E81" s="29"/>
      <x:c r="F81" s="16"/>
      <x:c r="G81" s="16"/>
      <x:c r="H81" s="19"/>
      <x:c r="I81" s="26"/>
      <x:c r="J81" s="26"/>
      <x:c r="K81" s="26"/>
      <x:c r="L81" s="27" t="str">
        <x:f>IF(COUNTA(I81:K81)=0,"",IF(OR(COUNT(I81:K81)&lt;&gt;COUNTA(I81:K81),MIN(I81:K81)&lt;0),"CHECK COST",SUM(I81:K81)))</x:f>
      </x:c>
      <x:c r="M81" s="17"/>
      <x:c r="N81" s="19"/>
      <x:c r="O81" s="16"/>
      <x:c r="P81" s="16"/>
      <x:c r="Q81" s="16"/>
      <x:c r="R81" s="21" t="str">
        <x:f>IF(A81="","",IF(B81="","MISSING ID",IF(COUNTIFS('Equipment Register'!$A$6:$A$65,B81)=0,"UNMATCHED ID",IF(COUNTIFS('Equipment Register'!$A$6:$A$65,B81)&gt;1,"DUPLICATE ID","OK"))))</x:f>
      </x:c>
    </x:row>
    <x:row r="82">
      <x:c r="A82" s="16"/>
      <x:c r="B82" s="16"/>
      <x:c r="C82" s="21" t="str">
        <x:f>IF(B82="","",IF(COUNTIFS('Equipment Register'!$A$6:$A$65,B82)=0,"ID NOT FOUND",IF(COUNTIFS('Equipment Register'!$A$6:$A$65,B82)&gt;1,"DUPLICATE ID",INDEX('Equipment Register'!$B$6:$B$65,MATCH(B82,'Equipment Register'!$A$6:$A$65,0)))))</x:f>
      </x:c>
      <x:c r="D82" s="31"/>
      <x:c r="E82" s="29"/>
      <x:c r="F82" s="16"/>
      <x:c r="G82" s="16"/>
      <x:c r="H82" s="19"/>
      <x:c r="I82" s="26"/>
      <x:c r="J82" s="26"/>
      <x:c r="K82" s="26"/>
      <x:c r="L82" s="27" t="str">
        <x:f>IF(COUNTA(I82:K82)=0,"",IF(OR(COUNT(I82:K82)&lt;&gt;COUNTA(I82:K82),MIN(I82:K82)&lt;0),"CHECK COST",SUM(I82:K82)))</x:f>
      </x:c>
      <x:c r="M82" s="17"/>
      <x:c r="N82" s="19"/>
      <x:c r="O82" s="16"/>
      <x:c r="P82" s="16"/>
      <x:c r="Q82" s="16"/>
      <x:c r="R82" s="21" t="str">
        <x:f>IF(A82="","",IF(B82="","MISSING ID",IF(COUNTIFS('Equipment Register'!$A$6:$A$65,B82)=0,"UNMATCHED ID",IF(COUNTIFS('Equipment Register'!$A$6:$A$65,B82)&gt;1,"DUPLICATE ID","OK"))))</x:f>
      </x:c>
    </x:row>
    <x:row r="83">
      <x:c r="A83" s="16"/>
      <x:c r="B83" s="16"/>
      <x:c r="C83" s="21" t="str">
        <x:f>IF(B83="","",IF(COUNTIFS('Equipment Register'!$A$6:$A$65,B83)=0,"ID NOT FOUND",IF(COUNTIFS('Equipment Register'!$A$6:$A$65,B83)&gt;1,"DUPLICATE ID",INDEX('Equipment Register'!$B$6:$B$65,MATCH(B83,'Equipment Register'!$A$6:$A$65,0)))))</x:f>
      </x:c>
      <x:c r="D83" s="31"/>
      <x:c r="E83" s="29"/>
      <x:c r="F83" s="16"/>
      <x:c r="G83" s="16"/>
      <x:c r="H83" s="19"/>
      <x:c r="I83" s="26"/>
      <x:c r="J83" s="26"/>
      <x:c r="K83" s="26"/>
      <x:c r="L83" s="27" t="str">
        <x:f>IF(COUNTA(I83:K83)=0,"",IF(OR(COUNT(I83:K83)&lt;&gt;COUNTA(I83:K83),MIN(I83:K83)&lt;0),"CHECK COST",SUM(I83:K83)))</x:f>
      </x:c>
      <x:c r="M83" s="17"/>
      <x:c r="N83" s="19"/>
      <x:c r="O83" s="16"/>
      <x:c r="P83" s="16"/>
      <x:c r="Q83" s="16"/>
      <x:c r="R83" s="21" t="str">
        <x:f>IF(A83="","",IF(B83="","MISSING ID",IF(COUNTIFS('Equipment Register'!$A$6:$A$65,B83)=0,"UNMATCHED ID",IF(COUNTIFS('Equipment Register'!$A$6:$A$65,B83)&gt;1,"DUPLICATE ID","OK"))))</x:f>
      </x:c>
    </x:row>
    <x:row r="84">
      <x:c r="A84" s="16"/>
      <x:c r="B84" s="16"/>
      <x:c r="C84" s="21" t="str">
        <x:f>IF(B84="","",IF(COUNTIFS('Equipment Register'!$A$6:$A$65,B84)=0,"ID NOT FOUND",IF(COUNTIFS('Equipment Register'!$A$6:$A$65,B84)&gt;1,"DUPLICATE ID",INDEX('Equipment Register'!$B$6:$B$65,MATCH(B84,'Equipment Register'!$A$6:$A$65,0)))))</x:f>
      </x:c>
      <x:c r="D84" s="31"/>
      <x:c r="E84" s="29"/>
      <x:c r="F84" s="16"/>
      <x:c r="G84" s="16"/>
      <x:c r="H84" s="19"/>
      <x:c r="I84" s="26"/>
      <x:c r="J84" s="26"/>
      <x:c r="K84" s="26"/>
      <x:c r="L84" s="27" t="str">
        <x:f>IF(COUNTA(I84:K84)=0,"",IF(OR(COUNT(I84:K84)&lt;&gt;COUNTA(I84:K84),MIN(I84:K84)&lt;0),"CHECK COST",SUM(I84:K84)))</x:f>
      </x:c>
      <x:c r="M84" s="17"/>
      <x:c r="N84" s="19"/>
      <x:c r="O84" s="16"/>
      <x:c r="P84" s="16"/>
      <x:c r="Q84" s="16"/>
      <x:c r="R84" s="21" t="str">
        <x:f>IF(A84="","",IF(B84="","MISSING ID",IF(COUNTIFS('Equipment Register'!$A$6:$A$65,B84)=0,"UNMATCHED ID",IF(COUNTIFS('Equipment Register'!$A$6:$A$65,B84)&gt;1,"DUPLICATE ID","OK"))))</x:f>
      </x:c>
    </x:row>
    <x:row r="85">
      <x:c r="A85" s="16"/>
      <x:c r="B85" s="16"/>
      <x:c r="C85" s="21" t="str">
        <x:f>IF(B85="","",IF(COUNTIFS('Equipment Register'!$A$6:$A$65,B85)=0,"ID NOT FOUND",IF(COUNTIFS('Equipment Register'!$A$6:$A$65,B85)&gt;1,"DUPLICATE ID",INDEX('Equipment Register'!$B$6:$B$65,MATCH(B85,'Equipment Register'!$A$6:$A$65,0)))))</x:f>
      </x:c>
      <x:c r="D85" s="31"/>
      <x:c r="E85" s="29"/>
      <x:c r="F85" s="16"/>
      <x:c r="G85" s="16"/>
      <x:c r="H85" s="19"/>
      <x:c r="I85" s="26"/>
      <x:c r="J85" s="26"/>
      <x:c r="K85" s="26"/>
      <x:c r="L85" s="27" t="str">
        <x:f>IF(COUNTA(I85:K85)=0,"",IF(OR(COUNT(I85:K85)&lt;&gt;COUNTA(I85:K85),MIN(I85:K85)&lt;0),"CHECK COST",SUM(I85:K85)))</x:f>
      </x:c>
      <x:c r="M85" s="17"/>
      <x:c r="N85" s="19"/>
      <x:c r="O85" s="16"/>
      <x:c r="P85" s="16"/>
      <x:c r="Q85" s="16"/>
      <x:c r="R85" s="21" t="str">
        <x:f>IF(A85="","",IF(B85="","MISSING ID",IF(COUNTIFS('Equipment Register'!$A$6:$A$65,B85)=0,"UNMATCHED ID",IF(COUNTIFS('Equipment Register'!$A$6:$A$65,B85)&gt;1,"DUPLICATE ID","OK"))))</x:f>
      </x:c>
    </x:row>
    <x:row r="86">
      <x:c r="A86" s="16"/>
      <x:c r="B86" s="16"/>
      <x:c r="C86" s="21" t="str">
        <x:f>IF(B86="","",IF(COUNTIFS('Equipment Register'!$A$6:$A$65,B86)=0,"ID NOT FOUND",IF(COUNTIFS('Equipment Register'!$A$6:$A$65,B86)&gt;1,"DUPLICATE ID",INDEX('Equipment Register'!$B$6:$B$65,MATCH(B86,'Equipment Register'!$A$6:$A$65,0)))))</x:f>
      </x:c>
      <x:c r="D86" s="31"/>
      <x:c r="E86" s="29"/>
      <x:c r="F86" s="16"/>
      <x:c r="G86" s="16"/>
      <x:c r="H86" s="19"/>
      <x:c r="I86" s="26"/>
      <x:c r="J86" s="26"/>
      <x:c r="K86" s="26"/>
      <x:c r="L86" s="27" t="str">
        <x:f>IF(COUNTA(I86:K86)=0,"",IF(OR(COUNT(I86:K86)&lt;&gt;COUNTA(I86:K86),MIN(I86:K86)&lt;0),"CHECK COST",SUM(I86:K86)))</x:f>
      </x:c>
      <x:c r="M86" s="17"/>
      <x:c r="N86" s="19"/>
      <x:c r="O86" s="16"/>
      <x:c r="P86" s="16"/>
      <x:c r="Q86" s="16"/>
      <x:c r="R86" s="21" t="str">
        <x:f>IF(A86="","",IF(B86="","MISSING ID",IF(COUNTIFS('Equipment Register'!$A$6:$A$65,B86)=0,"UNMATCHED ID",IF(COUNTIFS('Equipment Register'!$A$6:$A$65,B86)&gt;1,"DUPLICATE ID","OK"))))</x:f>
      </x:c>
    </x:row>
    <x:row r="87">
      <x:c r="A87" s="16"/>
      <x:c r="B87" s="16"/>
      <x:c r="C87" s="21" t="str">
        <x:f>IF(B87="","",IF(COUNTIFS('Equipment Register'!$A$6:$A$65,B87)=0,"ID NOT FOUND",IF(COUNTIFS('Equipment Register'!$A$6:$A$65,B87)&gt;1,"DUPLICATE ID",INDEX('Equipment Register'!$B$6:$B$65,MATCH(B87,'Equipment Register'!$A$6:$A$65,0)))))</x:f>
      </x:c>
      <x:c r="D87" s="31"/>
      <x:c r="E87" s="29"/>
      <x:c r="F87" s="16"/>
      <x:c r="G87" s="16"/>
      <x:c r="H87" s="19"/>
      <x:c r="I87" s="26"/>
      <x:c r="J87" s="26"/>
      <x:c r="K87" s="26"/>
      <x:c r="L87" s="27" t="str">
        <x:f>IF(COUNTA(I87:K87)=0,"",IF(OR(COUNT(I87:K87)&lt;&gt;COUNTA(I87:K87),MIN(I87:K87)&lt;0),"CHECK COST",SUM(I87:K87)))</x:f>
      </x:c>
      <x:c r="M87" s="17"/>
      <x:c r="N87" s="19"/>
      <x:c r="O87" s="16"/>
      <x:c r="P87" s="16"/>
      <x:c r="Q87" s="16"/>
      <x:c r="R87" s="21" t="str">
        <x:f>IF(A87="","",IF(B87="","MISSING ID",IF(COUNTIFS('Equipment Register'!$A$6:$A$65,B87)=0,"UNMATCHED ID",IF(COUNTIFS('Equipment Register'!$A$6:$A$65,B87)&gt;1,"DUPLICATE ID","OK"))))</x:f>
      </x:c>
    </x:row>
    <x:row r="88">
      <x:c r="A88" s="16"/>
      <x:c r="B88" s="16"/>
      <x:c r="C88" s="21" t="str">
        <x:f>IF(B88="","",IF(COUNTIFS('Equipment Register'!$A$6:$A$65,B88)=0,"ID NOT FOUND",IF(COUNTIFS('Equipment Register'!$A$6:$A$65,B88)&gt;1,"DUPLICATE ID",INDEX('Equipment Register'!$B$6:$B$65,MATCH(B88,'Equipment Register'!$A$6:$A$65,0)))))</x:f>
      </x:c>
      <x:c r="D88" s="31"/>
      <x:c r="E88" s="29"/>
      <x:c r="F88" s="16"/>
      <x:c r="G88" s="16"/>
      <x:c r="H88" s="19"/>
      <x:c r="I88" s="26"/>
      <x:c r="J88" s="26"/>
      <x:c r="K88" s="26"/>
      <x:c r="L88" s="27" t="str">
        <x:f>IF(COUNTA(I88:K88)=0,"",IF(OR(COUNT(I88:K88)&lt;&gt;COUNTA(I88:K88),MIN(I88:K88)&lt;0),"CHECK COST",SUM(I88:K88)))</x:f>
      </x:c>
      <x:c r="M88" s="17"/>
      <x:c r="N88" s="19"/>
      <x:c r="O88" s="16"/>
      <x:c r="P88" s="16"/>
      <x:c r="Q88" s="16"/>
      <x:c r="R88" s="21" t="str">
        <x:f>IF(A88="","",IF(B88="","MISSING ID",IF(COUNTIFS('Equipment Register'!$A$6:$A$65,B88)=0,"UNMATCHED ID",IF(COUNTIFS('Equipment Register'!$A$6:$A$65,B88)&gt;1,"DUPLICATE ID","OK"))))</x:f>
      </x:c>
    </x:row>
    <x:row r="89">
      <x:c r="A89" s="16"/>
      <x:c r="B89" s="16"/>
      <x:c r="C89" s="21" t="str">
        <x:f>IF(B89="","",IF(COUNTIFS('Equipment Register'!$A$6:$A$65,B89)=0,"ID NOT FOUND",IF(COUNTIFS('Equipment Register'!$A$6:$A$65,B89)&gt;1,"DUPLICATE ID",INDEX('Equipment Register'!$B$6:$B$65,MATCH(B89,'Equipment Register'!$A$6:$A$65,0)))))</x:f>
      </x:c>
      <x:c r="D89" s="31"/>
      <x:c r="E89" s="29"/>
      <x:c r="F89" s="16"/>
      <x:c r="G89" s="16"/>
      <x:c r="H89" s="19"/>
      <x:c r="I89" s="26"/>
      <x:c r="J89" s="26"/>
      <x:c r="K89" s="26"/>
      <x:c r="L89" s="27" t="str">
        <x:f>IF(COUNTA(I89:K89)=0,"",IF(OR(COUNT(I89:K89)&lt;&gt;COUNTA(I89:K89),MIN(I89:K89)&lt;0),"CHECK COST",SUM(I89:K89)))</x:f>
      </x:c>
      <x:c r="M89" s="17"/>
      <x:c r="N89" s="19"/>
      <x:c r="O89" s="16"/>
      <x:c r="P89" s="16"/>
      <x:c r="Q89" s="16"/>
      <x:c r="R89" s="21" t="str">
        <x:f>IF(A89="","",IF(B89="","MISSING ID",IF(COUNTIFS('Equipment Register'!$A$6:$A$65,B89)=0,"UNMATCHED ID",IF(COUNTIFS('Equipment Register'!$A$6:$A$65,B89)&gt;1,"DUPLICATE ID","OK"))))</x:f>
      </x:c>
    </x:row>
    <x:row r="90">
      <x:c r="A90" s="16"/>
      <x:c r="B90" s="16"/>
      <x:c r="C90" s="21" t="str">
        <x:f>IF(B90="","",IF(COUNTIFS('Equipment Register'!$A$6:$A$65,B90)=0,"ID NOT FOUND",IF(COUNTIFS('Equipment Register'!$A$6:$A$65,B90)&gt;1,"DUPLICATE ID",INDEX('Equipment Register'!$B$6:$B$65,MATCH(B90,'Equipment Register'!$A$6:$A$65,0)))))</x:f>
      </x:c>
      <x:c r="D90" s="31"/>
      <x:c r="E90" s="29"/>
      <x:c r="F90" s="16"/>
      <x:c r="G90" s="16"/>
      <x:c r="H90" s="19"/>
      <x:c r="I90" s="26"/>
      <x:c r="J90" s="26"/>
      <x:c r="K90" s="26"/>
      <x:c r="L90" s="27" t="str">
        <x:f>IF(COUNTA(I90:K90)=0,"",IF(OR(COUNT(I90:K90)&lt;&gt;COUNTA(I90:K90),MIN(I90:K90)&lt;0),"CHECK COST",SUM(I90:K90)))</x:f>
      </x:c>
      <x:c r="M90" s="17"/>
      <x:c r="N90" s="19"/>
      <x:c r="O90" s="16"/>
      <x:c r="P90" s="16"/>
      <x:c r="Q90" s="16"/>
      <x:c r="R90" s="21" t="str">
        <x:f>IF(A90="","",IF(B90="","MISSING ID",IF(COUNTIFS('Equipment Register'!$A$6:$A$65,B90)=0,"UNMATCHED ID",IF(COUNTIFS('Equipment Register'!$A$6:$A$65,B90)&gt;1,"DUPLICATE ID","OK"))))</x:f>
      </x:c>
    </x:row>
    <x:row r="91">
      <x:c r="A91" s="16"/>
      <x:c r="B91" s="16"/>
      <x:c r="C91" s="21" t="str">
        <x:f>IF(B91="","",IF(COUNTIFS('Equipment Register'!$A$6:$A$65,B91)=0,"ID NOT FOUND",IF(COUNTIFS('Equipment Register'!$A$6:$A$65,B91)&gt;1,"DUPLICATE ID",INDEX('Equipment Register'!$B$6:$B$65,MATCH(B91,'Equipment Register'!$A$6:$A$65,0)))))</x:f>
      </x:c>
      <x:c r="D91" s="31"/>
      <x:c r="E91" s="29"/>
      <x:c r="F91" s="16"/>
      <x:c r="G91" s="16"/>
      <x:c r="H91" s="19"/>
      <x:c r="I91" s="26"/>
      <x:c r="J91" s="26"/>
      <x:c r="K91" s="26"/>
      <x:c r="L91" s="27" t="str">
        <x:f>IF(COUNTA(I91:K91)=0,"",IF(OR(COUNT(I91:K91)&lt;&gt;COUNTA(I91:K91),MIN(I91:K91)&lt;0),"CHECK COST",SUM(I91:K91)))</x:f>
      </x:c>
      <x:c r="M91" s="17"/>
      <x:c r="N91" s="19"/>
      <x:c r="O91" s="16"/>
      <x:c r="P91" s="16"/>
      <x:c r="Q91" s="16"/>
      <x:c r="R91" s="21" t="str">
        <x:f>IF(A91="","",IF(B91="","MISSING ID",IF(COUNTIFS('Equipment Register'!$A$6:$A$65,B91)=0,"UNMATCHED ID",IF(COUNTIFS('Equipment Register'!$A$6:$A$65,B91)&gt;1,"DUPLICATE ID","OK"))))</x:f>
      </x:c>
    </x:row>
    <x:row r="92">
      <x:c r="A92" s="16"/>
      <x:c r="B92" s="16"/>
      <x:c r="C92" s="21" t="str">
        <x:f>IF(B92="","",IF(COUNTIFS('Equipment Register'!$A$6:$A$65,B92)=0,"ID NOT FOUND",IF(COUNTIFS('Equipment Register'!$A$6:$A$65,B92)&gt;1,"DUPLICATE ID",INDEX('Equipment Register'!$B$6:$B$65,MATCH(B92,'Equipment Register'!$A$6:$A$65,0)))))</x:f>
      </x:c>
      <x:c r="D92" s="31"/>
      <x:c r="E92" s="29"/>
      <x:c r="F92" s="16"/>
      <x:c r="G92" s="16"/>
      <x:c r="H92" s="19"/>
      <x:c r="I92" s="26"/>
      <x:c r="J92" s="26"/>
      <x:c r="K92" s="26"/>
      <x:c r="L92" s="27" t="str">
        <x:f>IF(COUNTA(I92:K92)=0,"",IF(OR(COUNT(I92:K92)&lt;&gt;COUNTA(I92:K92),MIN(I92:K92)&lt;0),"CHECK COST",SUM(I92:K92)))</x:f>
      </x:c>
      <x:c r="M92" s="17"/>
      <x:c r="N92" s="19"/>
      <x:c r="O92" s="16"/>
      <x:c r="P92" s="16"/>
      <x:c r="Q92" s="16"/>
      <x:c r="R92" s="21" t="str">
        <x:f>IF(A92="","",IF(B92="","MISSING ID",IF(COUNTIFS('Equipment Register'!$A$6:$A$65,B92)=0,"UNMATCHED ID",IF(COUNTIFS('Equipment Register'!$A$6:$A$65,B92)&gt;1,"DUPLICATE ID","OK"))))</x:f>
      </x:c>
    </x:row>
    <x:row r="93">
      <x:c r="A93" s="16"/>
      <x:c r="B93" s="16"/>
      <x:c r="C93" s="21" t="str">
        <x:f>IF(B93="","",IF(COUNTIFS('Equipment Register'!$A$6:$A$65,B93)=0,"ID NOT FOUND",IF(COUNTIFS('Equipment Register'!$A$6:$A$65,B93)&gt;1,"DUPLICATE ID",INDEX('Equipment Register'!$B$6:$B$65,MATCH(B93,'Equipment Register'!$A$6:$A$65,0)))))</x:f>
      </x:c>
      <x:c r="D93" s="31"/>
      <x:c r="E93" s="29"/>
      <x:c r="F93" s="16"/>
      <x:c r="G93" s="16"/>
      <x:c r="H93" s="19"/>
      <x:c r="I93" s="26"/>
      <x:c r="J93" s="26"/>
      <x:c r="K93" s="26"/>
      <x:c r="L93" s="27" t="str">
        <x:f>IF(COUNTA(I93:K93)=0,"",IF(OR(COUNT(I93:K93)&lt;&gt;COUNTA(I93:K93),MIN(I93:K93)&lt;0),"CHECK COST",SUM(I93:K93)))</x:f>
      </x:c>
      <x:c r="M93" s="17"/>
      <x:c r="N93" s="19"/>
      <x:c r="O93" s="16"/>
      <x:c r="P93" s="16"/>
      <x:c r="Q93" s="16"/>
      <x:c r="R93" s="21" t="str">
        <x:f>IF(A93="","",IF(B93="","MISSING ID",IF(COUNTIFS('Equipment Register'!$A$6:$A$65,B93)=0,"UNMATCHED ID",IF(COUNTIFS('Equipment Register'!$A$6:$A$65,B93)&gt;1,"DUPLICATE ID","OK"))))</x:f>
      </x:c>
    </x:row>
    <x:row r="94">
      <x:c r="A94" s="16"/>
      <x:c r="B94" s="16"/>
      <x:c r="C94" s="21" t="str">
        <x:f>IF(B94="","",IF(COUNTIFS('Equipment Register'!$A$6:$A$65,B94)=0,"ID NOT FOUND",IF(COUNTIFS('Equipment Register'!$A$6:$A$65,B94)&gt;1,"DUPLICATE ID",INDEX('Equipment Register'!$B$6:$B$65,MATCH(B94,'Equipment Register'!$A$6:$A$65,0)))))</x:f>
      </x:c>
      <x:c r="D94" s="31"/>
      <x:c r="E94" s="29"/>
      <x:c r="F94" s="16"/>
      <x:c r="G94" s="16"/>
      <x:c r="H94" s="19"/>
      <x:c r="I94" s="26"/>
      <x:c r="J94" s="26"/>
      <x:c r="K94" s="26"/>
      <x:c r="L94" s="27" t="str">
        <x:f>IF(COUNTA(I94:K94)=0,"",IF(OR(COUNT(I94:K94)&lt;&gt;COUNTA(I94:K94),MIN(I94:K94)&lt;0),"CHECK COST",SUM(I94:K94)))</x:f>
      </x:c>
      <x:c r="M94" s="17"/>
      <x:c r="N94" s="19"/>
      <x:c r="O94" s="16"/>
      <x:c r="P94" s="16"/>
      <x:c r="Q94" s="16"/>
      <x:c r="R94" s="21" t="str">
        <x:f>IF(A94="","",IF(B94="","MISSING ID",IF(COUNTIFS('Equipment Register'!$A$6:$A$65,B94)=0,"UNMATCHED ID",IF(COUNTIFS('Equipment Register'!$A$6:$A$65,B94)&gt;1,"DUPLICATE ID","OK"))))</x:f>
      </x:c>
    </x:row>
    <x:row r="95">
      <x:c r="A95" s="16"/>
      <x:c r="B95" s="16"/>
      <x:c r="C95" s="21" t="str">
        <x:f>IF(B95="","",IF(COUNTIFS('Equipment Register'!$A$6:$A$65,B95)=0,"ID NOT FOUND",IF(COUNTIFS('Equipment Register'!$A$6:$A$65,B95)&gt;1,"DUPLICATE ID",INDEX('Equipment Register'!$B$6:$B$65,MATCH(B95,'Equipment Register'!$A$6:$A$65,0)))))</x:f>
      </x:c>
      <x:c r="D95" s="31"/>
      <x:c r="E95" s="29"/>
      <x:c r="F95" s="16"/>
      <x:c r="G95" s="16"/>
      <x:c r="H95" s="19"/>
      <x:c r="I95" s="26"/>
      <x:c r="J95" s="26"/>
      <x:c r="K95" s="26"/>
      <x:c r="L95" s="27" t="str">
        <x:f>IF(COUNTA(I95:K95)=0,"",IF(OR(COUNT(I95:K95)&lt;&gt;COUNTA(I95:K95),MIN(I95:K95)&lt;0),"CHECK COST",SUM(I95:K95)))</x:f>
      </x:c>
      <x:c r="M95" s="17"/>
      <x:c r="N95" s="19"/>
      <x:c r="O95" s="16"/>
      <x:c r="P95" s="16"/>
      <x:c r="Q95" s="16"/>
      <x:c r="R95" s="21" t="str">
        <x:f>IF(A95="","",IF(B95="","MISSING ID",IF(COUNTIFS('Equipment Register'!$A$6:$A$65,B95)=0,"UNMATCHED ID",IF(COUNTIFS('Equipment Register'!$A$6:$A$65,B95)&gt;1,"DUPLICATE ID","OK"))))</x:f>
      </x:c>
    </x:row>
    <x:row r="96">
      <x:c r="A96" s="16"/>
      <x:c r="B96" s="16"/>
      <x:c r="C96" s="21" t="str">
        <x:f>IF(B96="","",IF(COUNTIFS('Equipment Register'!$A$6:$A$65,B96)=0,"ID NOT FOUND",IF(COUNTIFS('Equipment Register'!$A$6:$A$65,B96)&gt;1,"DUPLICATE ID",INDEX('Equipment Register'!$B$6:$B$65,MATCH(B96,'Equipment Register'!$A$6:$A$65,0)))))</x:f>
      </x:c>
      <x:c r="D96" s="31"/>
      <x:c r="E96" s="29"/>
      <x:c r="F96" s="16"/>
      <x:c r="G96" s="16"/>
      <x:c r="H96" s="19"/>
      <x:c r="I96" s="26"/>
      <x:c r="J96" s="26"/>
      <x:c r="K96" s="26"/>
      <x:c r="L96" s="27" t="str">
        <x:f>IF(COUNTA(I96:K96)=0,"",IF(OR(COUNT(I96:K96)&lt;&gt;COUNTA(I96:K96),MIN(I96:K96)&lt;0),"CHECK COST",SUM(I96:K96)))</x:f>
      </x:c>
      <x:c r="M96" s="17"/>
      <x:c r="N96" s="19"/>
      <x:c r="O96" s="16"/>
      <x:c r="P96" s="16"/>
      <x:c r="Q96" s="16"/>
      <x:c r="R96" s="21" t="str">
        <x:f>IF(A96="","",IF(B96="","MISSING ID",IF(COUNTIFS('Equipment Register'!$A$6:$A$65,B96)=0,"UNMATCHED ID",IF(COUNTIFS('Equipment Register'!$A$6:$A$65,B96)&gt;1,"DUPLICATE ID","OK"))))</x:f>
      </x:c>
    </x:row>
    <x:row r="97">
      <x:c r="A97" s="16"/>
      <x:c r="B97" s="16"/>
      <x:c r="C97" s="21" t="str">
        <x:f>IF(B97="","",IF(COUNTIFS('Equipment Register'!$A$6:$A$65,B97)=0,"ID NOT FOUND",IF(COUNTIFS('Equipment Register'!$A$6:$A$65,B97)&gt;1,"DUPLICATE ID",INDEX('Equipment Register'!$B$6:$B$65,MATCH(B97,'Equipment Register'!$A$6:$A$65,0)))))</x:f>
      </x:c>
      <x:c r="D97" s="31"/>
      <x:c r="E97" s="29"/>
      <x:c r="F97" s="16"/>
      <x:c r="G97" s="16"/>
      <x:c r="H97" s="19"/>
      <x:c r="I97" s="26"/>
      <x:c r="J97" s="26"/>
      <x:c r="K97" s="26"/>
      <x:c r="L97" s="27" t="str">
        <x:f>IF(COUNTA(I97:K97)=0,"",IF(OR(COUNT(I97:K97)&lt;&gt;COUNTA(I97:K97),MIN(I97:K97)&lt;0),"CHECK COST",SUM(I97:K97)))</x:f>
      </x:c>
      <x:c r="M97" s="17"/>
      <x:c r="N97" s="19"/>
      <x:c r="O97" s="16"/>
      <x:c r="P97" s="16"/>
      <x:c r="Q97" s="16"/>
      <x:c r="R97" s="21" t="str">
        <x:f>IF(A97="","",IF(B97="","MISSING ID",IF(COUNTIFS('Equipment Register'!$A$6:$A$65,B97)=0,"UNMATCHED ID",IF(COUNTIFS('Equipment Register'!$A$6:$A$65,B97)&gt;1,"DUPLICATE ID","OK"))))</x:f>
      </x:c>
    </x:row>
    <x:row r="98">
      <x:c r="A98" s="16"/>
      <x:c r="B98" s="16"/>
      <x:c r="C98" s="21" t="str">
        <x:f>IF(B98="","",IF(COUNTIFS('Equipment Register'!$A$6:$A$65,B98)=0,"ID NOT FOUND",IF(COUNTIFS('Equipment Register'!$A$6:$A$65,B98)&gt;1,"DUPLICATE ID",INDEX('Equipment Register'!$B$6:$B$65,MATCH(B98,'Equipment Register'!$A$6:$A$65,0)))))</x:f>
      </x:c>
      <x:c r="D98" s="31"/>
      <x:c r="E98" s="29"/>
      <x:c r="F98" s="16"/>
      <x:c r="G98" s="16"/>
      <x:c r="H98" s="19"/>
      <x:c r="I98" s="26"/>
      <x:c r="J98" s="26"/>
      <x:c r="K98" s="26"/>
      <x:c r="L98" s="27" t="str">
        <x:f>IF(COUNTA(I98:K98)=0,"",IF(OR(COUNT(I98:K98)&lt;&gt;COUNTA(I98:K98),MIN(I98:K98)&lt;0),"CHECK COST",SUM(I98:K98)))</x:f>
      </x:c>
      <x:c r="M98" s="17"/>
      <x:c r="N98" s="19"/>
      <x:c r="O98" s="16"/>
      <x:c r="P98" s="16"/>
      <x:c r="Q98" s="16"/>
      <x:c r="R98" s="21" t="str">
        <x:f>IF(A98="","",IF(B98="","MISSING ID",IF(COUNTIFS('Equipment Register'!$A$6:$A$65,B98)=0,"UNMATCHED ID",IF(COUNTIFS('Equipment Register'!$A$6:$A$65,B98)&gt;1,"DUPLICATE ID","OK"))))</x:f>
      </x:c>
    </x:row>
    <x:row r="99">
      <x:c r="A99" s="16"/>
      <x:c r="B99" s="16"/>
      <x:c r="C99" s="21" t="str">
        <x:f>IF(B99="","",IF(COUNTIFS('Equipment Register'!$A$6:$A$65,B99)=0,"ID NOT FOUND",IF(COUNTIFS('Equipment Register'!$A$6:$A$65,B99)&gt;1,"DUPLICATE ID",INDEX('Equipment Register'!$B$6:$B$65,MATCH(B99,'Equipment Register'!$A$6:$A$65,0)))))</x:f>
      </x:c>
      <x:c r="D99" s="31"/>
      <x:c r="E99" s="29"/>
      <x:c r="F99" s="16"/>
      <x:c r="G99" s="16"/>
      <x:c r="H99" s="19"/>
      <x:c r="I99" s="26"/>
      <x:c r="J99" s="26"/>
      <x:c r="K99" s="26"/>
      <x:c r="L99" s="27" t="str">
        <x:f>IF(COUNTA(I99:K99)=0,"",IF(OR(COUNT(I99:K99)&lt;&gt;COUNTA(I99:K99),MIN(I99:K99)&lt;0),"CHECK COST",SUM(I99:K99)))</x:f>
      </x:c>
      <x:c r="M99" s="17"/>
      <x:c r="N99" s="19"/>
      <x:c r="O99" s="16"/>
      <x:c r="P99" s="16"/>
      <x:c r="Q99" s="16"/>
      <x:c r="R99" s="21" t="str">
        <x:f>IF(A99="","",IF(B99="","MISSING ID",IF(COUNTIFS('Equipment Register'!$A$6:$A$65,B99)=0,"UNMATCHED ID",IF(COUNTIFS('Equipment Register'!$A$6:$A$65,B99)&gt;1,"DUPLICATE ID","OK"))))</x:f>
      </x:c>
    </x:row>
    <x:row r="100">
      <x:c r="A100" s="16"/>
      <x:c r="B100" s="16"/>
      <x:c r="C100" s="21" t="str">
        <x:f>IF(B100="","",IF(COUNTIFS('Equipment Register'!$A$6:$A$65,B100)=0,"ID NOT FOUND",IF(COUNTIFS('Equipment Register'!$A$6:$A$65,B100)&gt;1,"DUPLICATE ID",INDEX('Equipment Register'!$B$6:$B$65,MATCH(B100,'Equipment Register'!$A$6:$A$65,0)))))</x:f>
      </x:c>
      <x:c r="D100" s="31"/>
      <x:c r="E100" s="29"/>
      <x:c r="F100" s="16"/>
      <x:c r="G100" s="16"/>
      <x:c r="H100" s="19"/>
      <x:c r="I100" s="26"/>
      <x:c r="J100" s="26"/>
      <x:c r="K100" s="26"/>
      <x:c r="L100" s="27" t="str">
        <x:f>IF(COUNTA(I100:K100)=0,"",IF(OR(COUNT(I100:K100)&lt;&gt;COUNTA(I100:K100),MIN(I100:K100)&lt;0),"CHECK COST",SUM(I100:K100)))</x:f>
      </x:c>
      <x:c r="M100" s="17"/>
      <x:c r="N100" s="19"/>
      <x:c r="O100" s="16"/>
      <x:c r="P100" s="16"/>
      <x:c r="Q100" s="16"/>
      <x:c r="R100" s="21" t="str">
        <x:f>IF(A100="","",IF(B100="","MISSING ID",IF(COUNTIFS('Equipment Register'!$A$6:$A$65,B100)=0,"UNMATCHED ID",IF(COUNTIFS('Equipment Register'!$A$6:$A$65,B100)&gt;1,"DUPLICATE ID","OK"))))</x:f>
      </x:c>
    </x:row>
    <x:row r="101">
      <x:c r="A101" s="16"/>
      <x:c r="B101" s="16"/>
      <x:c r="C101" s="21" t="str">
        <x:f>IF(B101="","",IF(COUNTIFS('Equipment Register'!$A$6:$A$65,B101)=0,"ID NOT FOUND",IF(COUNTIFS('Equipment Register'!$A$6:$A$65,B101)&gt;1,"DUPLICATE ID",INDEX('Equipment Register'!$B$6:$B$65,MATCH(B101,'Equipment Register'!$A$6:$A$65,0)))))</x:f>
      </x:c>
      <x:c r="D101" s="31"/>
      <x:c r="E101" s="29"/>
      <x:c r="F101" s="16"/>
      <x:c r="G101" s="16"/>
      <x:c r="H101" s="19"/>
      <x:c r="I101" s="26"/>
      <x:c r="J101" s="26"/>
      <x:c r="K101" s="26"/>
      <x:c r="L101" s="27" t="str">
        <x:f>IF(COUNTA(I101:K101)=0,"",IF(OR(COUNT(I101:K101)&lt;&gt;COUNTA(I101:K101),MIN(I101:K101)&lt;0),"CHECK COST",SUM(I101:K101)))</x:f>
      </x:c>
      <x:c r="M101" s="17"/>
      <x:c r="N101" s="19"/>
      <x:c r="O101" s="16"/>
      <x:c r="P101" s="16"/>
      <x:c r="Q101" s="16"/>
      <x:c r="R101" s="21" t="str">
        <x:f>IF(A101="","",IF(B101="","MISSING ID",IF(COUNTIFS('Equipment Register'!$A$6:$A$65,B101)=0,"UNMATCHED ID",IF(COUNTIFS('Equipment Register'!$A$6:$A$65,B101)&gt;1,"DUPLICATE ID","OK"))))</x:f>
      </x:c>
    </x:row>
    <x:row r="102">
      <x:c r="A102" s="16"/>
      <x:c r="B102" s="16"/>
      <x:c r="C102" s="21" t="str">
        <x:f>IF(B102="","",IF(COUNTIFS('Equipment Register'!$A$6:$A$65,B102)=0,"ID NOT FOUND",IF(COUNTIFS('Equipment Register'!$A$6:$A$65,B102)&gt;1,"DUPLICATE ID",INDEX('Equipment Register'!$B$6:$B$65,MATCH(B102,'Equipment Register'!$A$6:$A$65,0)))))</x:f>
      </x:c>
      <x:c r="D102" s="31"/>
      <x:c r="E102" s="29"/>
      <x:c r="F102" s="16"/>
      <x:c r="G102" s="16"/>
      <x:c r="H102" s="19"/>
      <x:c r="I102" s="26"/>
      <x:c r="J102" s="26"/>
      <x:c r="K102" s="26"/>
      <x:c r="L102" s="27" t="str">
        <x:f>IF(COUNTA(I102:K102)=0,"",IF(OR(COUNT(I102:K102)&lt;&gt;COUNTA(I102:K102),MIN(I102:K102)&lt;0),"CHECK COST",SUM(I102:K102)))</x:f>
      </x:c>
      <x:c r="M102" s="17"/>
      <x:c r="N102" s="19"/>
      <x:c r="O102" s="16"/>
      <x:c r="P102" s="16"/>
      <x:c r="Q102" s="16"/>
      <x:c r="R102" s="21" t="str">
        <x:f>IF(A102="","",IF(B102="","MISSING ID",IF(COUNTIFS('Equipment Register'!$A$6:$A$65,B102)=0,"UNMATCHED ID",IF(COUNTIFS('Equipment Register'!$A$6:$A$65,B102)&gt;1,"DUPLICATE ID","OK"))))</x:f>
      </x:c>
    </x:row>
    <x:row r="103">
      <x:c r="A103" s="16"/>
      <x:c r="B103" s="16"/>
      <x:c r="C103" s="21" t="str">
        <x:f>IF(B103="","",IF(COUNTIFS('Equipment Register'!$A$6:$A$65,B103)=0,"ID NOT FOUND",IF(COUNTIFS('Equipment Register'!$A$6:$A$65,B103)&gt;1,"DUPLICATE ID",INDEX('Equipment Register'!$B$6:$B$65,MATCH(B103,'Equipment Register'!$A$6:$A$65,0)))))</x:f>
      </x:c>
      <x:c r="D103" s="31"/>
      <x:c r="E103" s="29"/>
      <x:c r="F103" s="16"/>
      <x:c r="G103" s="16"/>
      <x:c r="H103" s="19"/>
      <x:c r="I103" s="26"/>
      <x:c r="J103" s="26"/>
      <x:c r="K103" s="26"/>
      <x:c r="L103" s="27" t="str">
        <x:f>IF(COUNTA(I103:K103)=0,"",IF(OR(COUNT(I103:K103)&lt;&gt;COUNTA(I103:K103),MIN(I103:K103)&lt;0),"CHECK COST",SUM(I103:K103)))</x:f>
      </x:c>
      <x:c r="M103" s="17"/>
      <x:c r="N103" s="19"/>
      <x:c r="O103" s="16"/>
      <x:c r="P103" s="16"/>
      <x:c r="Q103" s="16"/>
      <x:c r="R103" s="21" t="str">
        <x:f>IF(A103="","",IF(B103="","MISSING ID",IF(COUNTIFS('Equipment Register'!$A$6:$A$65,B103)=0,"UNMATCHED ID",IF(COUNTIFS('Equipment Register'!$A$6:$A$65,B103)&gt;1,"DUPLICATE ID","OK"))))</x:f>
      </x:c>
    </x:row>
    <x:row r="104">
      <x:c r="A104" s="16"/>
      <x:c r="B104" s="16"/>
      <x:c r="C104" s="21" t="str">
        <x:f>IF(B104="","",IF(COUNTIFS('Equipment Register'!$A$6:$A$65,B104)=0,"ID NOT FOUND",IF(COUNTIFS('Equipment Register'!$A$6:$A$65,B104)&gt;1,"DUPLICATE ID",INDEX('Equipment Register'!$B$6:$B$65,MATCH(B104,'Equipment Register'!$A$6:$A$65,0)))))</x:f>
      </x:c>
      <x:c r="D104" s="31"/>
      <x:c r="E104" s="29"/>
      <x:c r="F104" s="16"/>
      <x:c r="G104" s="16"/>
      <x:c r="H104" s="19"/>
      <x:c r="I104" s="26"/>
      <x:c r="J104" s="26"/>
      <x:c r="K104" s="26"/>
      <x:c r="L104" s="27" t="str">
        <x:f>IF(COUNTA(I104:K104)=0,"",IF(OR(COUNT(I104:K104)&lt;&gt;COUNTA(I104:K104),MIN(I104:K104)&lt;0),"CHECK COST",SUM(I104:K104)))</x:f>
      </x:c>
      <x:c r="M104" s="17"/>
      <x:c r="N104" s="19"/>
      <x:c r="O104" s="16"/>
      <x:c r="P104" s="16"/>
      <x:c r="Q104" s="16"/>
      <x:c r="R104" s="21" t="str">
        <x:f>IF(A104="","",IF(B104="","MISSING ID",IF(COUNTIFS('Equipment Register'!$A$6:$A$65,B104)=0,"UNMATCHED ID",IF(COUNTIFS('Equipment Register'!$A$6:$A$65,B104)&gt;1,"DUPLICATE ID","OK"))))</x:f>
      </x:c>
    </x:row>
    <x:row r="105">
      <x:c r="A105" s="16"/>
      <x:c r="B105" s="16"/>
      <x:c r="C105" s="21" t="str">
        <x:f>IF(B105="","",IF(COUNTIFS('Equipment Register'!$A$6:$A$65,B105)=0,"ID NOT FOUND",IF(COUNTIFS('Equipment Register'!$A$6:$A$65,B105)&gt;1,"DUPLICATE ID",INDEX('Equipment Register'!$B$6:$B$65,MATCH(B105,'Equipment Register'!$A$6:$A$65,0)))))</x:f>
      </x:c>
      <x:c r="D105" s="31"/>
      <x:c r="E105" s="29"/>
      <x:c r="F105" s="16"/>
      <x:c r="G105" s="16"/>
      <x:c r="H105" s="19"/>
      <x:c r="I105" s="26"/>
      <x:c r="J105" s="26"/>
      <x:c r="K105" s="26"/>
      <x:c r="L105" s="27" t="str">
        <x:f>IF(COUNTA(I105:K105)=0,"",IF(OR(COUNT(I105:K105)&lt;&gt;COUNTA(I105:K105),MIN(I105:K105)&lt;0),"CHECK COST",SUM(I105:K105)))</x:f>
      </x:c>
      <x:c r="M105" s="17"/>
      <x:c r="N105" s="19"/>
      <x:c r="O105" s="16"/>
      <x:c r="P105" s="16"/>
      <x:c r="Q105" s="16"/>
      <x:c r="R105" s="21" t="str">
        <x:f>IF(A105="","",IF(B105="","MISSING ID",IF(COUNTIFS('Equipment Register'!$A$6:$A$65,B105)=0,"UNMATCHED ID",IF(COUNTIFS('Equipment Register'!$A$6:$A$65,B105)&gt;1,"DUPLICATE ID","OK"))))</x:f>
      </x:c>
    </x:row>
    <x:row r="106">
      <x:c r="A106" s="16"/>
      <x:c r="B106" s="16"/>
      <x:c r="C106" s="21" t="str">
        <x:f>IF(B106="","",IF(COUNTIFS('Equipment Register'!$A$6:$A$65,B106)=0,"ID NOT FOUND",IF(COUNTIFS('Equipment Register'!$A$6:$A$65,B106)&gt;1,"DUPLICATE ID",INDEX('Equipment Register'!$B$6:$B$65,MATCH(B106,'Equipment Register'!$A$6:$A$65,0)))))</x:f>
      </x:c>
      <x:c r="D106" s="31"/>
      <x:c r="E106" s="29"/>
      <x:c r="F106" s="16"/>
      <x:c r="G106" s="16"/>
      <x:c r="H106" s="19"/>
      <x:c r="I106" s="26"/>
      <x:c r="J106" s="26"/>
      <x:c r="K106" s="26"/>
      <x:c r="L106" s="27" t="str">
        <x:f>IF(COUNTA(I106:K106)=0,"",IF(OR(COUNT(I106:K106)&lt;&gt;COUNTA(I106:K106),MIN(I106:K106)&lt;0),"CHECK COST",SUM(I106:K106)))</x:f>
      </x:c>
      <x:c r="M106" s="17"/>
      <x:c r="N106" s="19"/>
      <x:c r="O106" s="16"/>
      <x:c r="P106" s="16"/>
      <x:c r="Q106" s="16"/>
      <x:c r="R106" s="21" t="str">
        <x:f>IF(A106="","",IF(B106="","MISSING ID",IF(COUNTIFS('Equipment Register'!$A$6:$A$65,B106)=0,"UNMATCHED ID",IF(COUNTIFS('Equipment Register'!$A$6:$A$65,B106)&gt;1,"DUPLICATE ID","OK"))))</x:f>
      </x:c>
    </x:row>
    <x:row r="107">
      <x:c r="A107" s="16"/>
      <x:c r="B107" s="16"/>
      <x:c r="C107" s="21" t="str">
        <x:f>IF(B107="","",IF(COUNTIFS('Equipment Register'!$A$6:$A$65,B107)=0,"ID NOT FOUND",IF(COUNTIFS('Equipment Register'!$A$6:$A$65,B107)&gt;1,"DUPLICATE ID",INDEX('Equipment Register'!$B$6:$B$65,MATCH(B107,'Equipment Register'!$A$6:$A$65,0)))))</x:f>
      </x:c>
      <x:c r="D107" s="31"/>
      <x:c r="E107" s="29"/>
      <x:c r="F107" s="16"/>
      <x:c r="G107" s="16"/>
      <x:c r="H107" s="19"/>
      <x:c r="I107" s="26"/>
      <x:c r="J107" s="26"/>
      <x:c r="K107" s="26"/>
      <x:c r="L107" s="27" t="str">
        <x:f>IF(COUNTA(I107:K107)=0,"",IF(OR(COUNT(I107:K107)&lt;&gt;COUNTA(I107:K107),MIN(I107:K107)&lt;0),"CHECK COST",SUM(I107:K107)))</x:f>
      </x:c>
      <x:c r="M107" s="17"/>
      <x:c r="N107" s="19"/>
      <x:c r="O107" s="16"/>
      <x:c r="P107" s="16"/>
      <x:c r="Q107" s="16"/>
      <x:c r="R107" s="21" t="str">
        <x:f>IF(A107="","",IF(B107="","MISSING ID",IF(COUNTIFS('Equipment Register'!$A$6:$A$65,B107)=0,"UNMATCHED ID",IF(COUNTIFS('Equipment Register'!$A$6:$A$65,B107)&gt;1,"DUPLICATE ID","OK"))))</x:f>
      </x:c>
    </x:row>
    <x:row r="108">
      <x:c r="A108" s="16"/>
      <x:c r="B108" s="16"/>
      <x:c r="C108" s="21" t="str">
        <x:f>IF(B108="","",IF(COUNTIFS('Equipment Register'!$A$6:$A$65,B108)=0,"ID NOT FOUND",IF(COUNTIFS('Equipment Register'!$A$6:$A$65,B108)&gt;1,"DUPLICATE ID",INDEX('Equipment Register'!$B$6:$B$65,MATCH(B108,'Equipment Register'!$A$6:$A$65,0)))))</x:f>
      </x:c>
      <x:c r="D108" s="31"/>
      <x:c r="E108" s="29"/>
      <x:c r="F108" s="16"/>
      <x:c r="G108" s="16"/>
      <x:c r="H108" s="19"/>
      <x:c r="I108" s="26"/>
      <x:c r="J108" s="26"/>
      <x:c r="K108" s="26"/>
      <x:c r="L108" s="27" t="str">
        <x:f>IF(COUNTA(I108:K108)=0,"",IF(OR(COUNT(I108:K108)&lt;&gt;COUNTA(I108:K108),MIN(I108:K108)&lt;0),"CHECK COST",SUM(I108:K108)))</x:f>
      </x:c>
      <x:c r="M108" s="17"/>
      <x:c r="N108" s="19"/>
      <x:c r="O108" s="16"/>
      <x:c r="P108" s="16"/>
      <x:c r="Q108" s="16"/>
      <x:c r="R108" s="21" t="str">
        <x:f>IF(A108="","",IF(B108="","MISSING ID",IF(COUNTIFS('Equipment Register'!$A$6:$A$65,B108)=0,"UNMATCHED ID",IF(COUNTIFS('Equipment Register'!$A$6:$A$65,B108)&gt;1,"DUPLICATE ID","OK"))))</x:f>
      </x:c>
    </x:row>
    <x:row r="109">
      <x:c r="A109" s="16"/>
      <x:c r="B109" s="16"/>
      <x:c r="C109" s="21" t="str">
        <x:f>IF(B109="","",IF(COUNTIFS('Equipment Register'!$A$6:$A$65,B109)=0,"ID NOT FOUND",IF(COUNTIFS('Equipment Register'!$A$6:$A$65,B109)&gt;1,"DUPLICATE ID",INDEX('Equipment Register'!$B$6:$B$65,MATCH(B109,'Equipment Register'!$A$6:$A$65,0)))))</x:f>
      </x:c>
      <x:c r="D109" s="31"/>
      <x:c r="E109" s="29"/>
      <x:c r="F109" s="16"/>
      <x:c r="G109" s="16"/>
      <x:c r="H109" s="19"/>
      <x:c r="I109" s="26"/>
      <x:c r="J109" s="26"/>
      <x:c r="K109" s="26"/>
      <x:c r="L109" s="27" t="str">
        <x:f>IF(COUNTA(I109:K109)=0,"",IF(OR(COUNT(I109:K109)&lt;&gt;COUNTA(I109:K109),MIN(I109:K109)&lt;0),"CHECK COST",SUM(I109:K109)))</x:f>
      </x:c>
      <x:c r="M109" s="17"/>
      <x:c r="N109" s="19"/>
      <x:c r="O109" s="16"/>
      <x:c r="P109" s="16"/>
      <x:c r="Q109" s="16"/>
      <x:c r="R109" s="21" t="str">
        <x:f>IF(A109="","",IF(B109="","MISSING ID",IF(COUNTIFS('Equipment Register'!$A$6:$A$65,B109)=0,"UNMATCHED ID",IF(COUNTIFS('Equipment Register'!$A$6:$A$65,B109)&gt;1,"DUPLICATE ID","OK"))))</x:f>
      </x:c>
    </x:row>
    <x:row r="110">
      <x:c r="A110" s="16"/>
      <x:c r="B110" s="16"/>
      <x:c r="C110" s="21" t="str">
        <x:f>IF(B110="","",IF(COUNTIFS('Equipment Register'!$A$6:$A$65,B110)=0,"ID NOT FOUND",IF(COUNTIFS('Equipment Register'!$A$6:$A$65,B110)&gt;1,"DUPLICATE ID",INDEX('Equipment Register'!$B$6:$B$65,MATCH(B110,'Equipment Register'!$A$6:$A$65,0)))))</x:f>
      </x:c>
      <x:c r="D110" s="31"/>
      <x:c r="E110" s="29"/>
      <x:c r="F110" s="16"/>
      <x:c r="G110" s="16"/>
      <x:c r="H110" s="19"/>
      <x:c r="I110" s="26"/>
      <x:c r="J110" s="26"/>
      <x:c r="K110" s="26"/>
      <x:c r="L110" s="27" t="str">
        <x:f>IF(COUNTA(I110:K110)=0,"",IF(OR(COUNT(I110:K110)&lt;&gt;COUNTA(I110:K110),MIN(I110:K110)&lt;0),"CHECK COST",SUM(I110:K110)))</x:f>
      </x:c>
      <x:c r="M110" s="17"/>
      <x:c r="N110" s="19"/>
      <x:c r="O110" s="16"/>
      <x:c r="P110" s="16"/>
      <x:c r="Q110" s="16"/>
      <x:c r="R110" s="21" t="str">
        <x:f>IF(A110="","",IF(B110="","MISSING ID",IF(COUNTIFS('Equipment Register'!$A$6:$A$65,B110)=0,"UNMATCHED ID",IF(COUNTIFS('Equipment Register'!$A$6:$A$65,B110)&gt;1,"DUPLICATE ID","OK"))))</x:f>
      </x:c>
    </x:row>
    <x:row r="111">
      <x:c r="A111" s="16"/>
      <x:c r="B111" s="16"/>
      <x:c r="C111" s="21" t="str">
        <x:f>IF(B111="","",IF(COUNTIFS('Equipment Register'!$A$6:$A$65,B111)=0,"ID NOT FOUND",IF(COUNTIFS('Equipment Register'!$A$6:$A$65,B111)&gt;1,"DUPLICATE ID",INDEX('Equipment Register'!$B$6:$B$65,MATCH(B111,'Equipment Register'!$A$6:$A$65,0)))))</x:f>
      </x:c>
      <x:c r="D111" s="31"/>
      <x:c r="E111" s="29"/>
      <x:c r="F111" s="16"/>
      <x:c r="G111" s="16"/>
      <x:c r="H111" s="19"/>
      <x:c r="I111" s="26"/>
      <x:c r="J111" s="26"/>
      <x:c r="K111" s="26"/>
      <x:c r="L111" s="27" t="str">
        <x:f>IF(COUNTA(I111:K111)=0,"",IF(OR(COUNT(I111:K111)&lt;&gt;COUNTA(I111:K111),MIN(I111:K111)&lt;0),"CHECK COST",SUM(I111:K111)))</x:f>
      </x:c>
      <x:c r="M111" s="17"/>
      <x:c r="N111" s="19"/>
      <x:c r="O111" s="16"/>
      <x:c r="P111" s="16"/>
      <x:c r="Q111" s="16"/>
      <x:c r="R111" s="21" t="str">
        <x:f>IF(A111="","",IF(B111="","MISSING ID",IF(COUNTIFS('Equipment Register'!$A$6:$A$65,B111)=0,"UNMATCHED ID",IF(COUNTIFS('Equipment Register'!$A$6:$A$65,B111)&gt;1,"DUPLICATE ID","OK"))))</x:f>
      </x:c>
    </x:row>
    <x:row r="112">
      <x:c r="A112" s="16"/>
      <x:c r="B112" s="16"/>
      <x:c r="C112" s="21" t="str">
        <x:f>IF(B112="","",IF(COUNTIFS('Equipment Register'!$A$6:$A$65,B112)=0,"ID NOT FOUND",IF(COUNTIFS('Equipment Register'!$A$6:$A$65,B112)&gt;1,"DUPLICATE ID",INDEX('Equipment Register'!$B$6:$B$65,MATCH(B112,'Equipment Register'!$A$6:$A$65,0)))))</x:f>
      </x:c>
      <x:c r="D112" s="31"/>
      <x:c r="E112" s="29"/>
      <x:c r="F112" s="16"/>
      <x:c r="G112" s="16"/>
      <x:c r="H112" s="19"/>
      <x:c r="I112" s="26"/>
      <x:c r="J112" s="26"/>
      <x:c r="K112" s="26"/>
      <x:c r="L112" s="27" t="str">
        <x:f>IF(COUNTA(I112:K112)=0,"",IF(OR(COUNT(I112:K112)&lt;&gt;COUNTA(I112:K112),MIN(I112:K112)&lt;0),"CHECK COST",SUM(I112:K112)))</x:f>
      </x:c>
      <x:c r="M112" s="17"/>
      <x:c r="N112" s="19"/>
      <x:c r="O112" s="16"/>
      <x:c r="P112" s="16"/>
      <x:c r="Q112" s="16"/>
      <x:c r="R112" s="21" t="str">
        <x:f>IF(A112="","",IF(B112="","MISSING ID",IF(COUNTIFS('Equipment Register'!$A$6:$A$65,B112)=0,"UNMATCHED ID",IF(COUNTIFS('Equipment Register'!$A$6:$A$65,B112)&gt;1,"DUPLICATE ID","OK"))))</x:f>
      </x:c>
    </x:row>
    <x:row r="113">
      <x:c r="A113" s="16"/>
      <x:c r="B113" s="16"/>
      <x:c r="C113" s="21" t="str">
        <x:f>IF(B113="","",IF(COUNTIFS('Equipment Register'!$A$6:$A$65,B113)=0,"ID NOT FOUND",IF(COUNTIFS('Equipment Register'!$A$6:$A$65,B113)&gt;1,"DUPLICATE ID",INDEX('Equipment Register'!$B$6:$B$65,MATCH(B113,'Equipment Register'!$A$6:$A$65,0)))))</x:f>
      </x:c>
      <x:c r="D113" s="31"/>
      <x:c r="E113" s="29"/>
      <x:c r="F113" s="16"/>
      <x:c r="G113" s="16"/>
      <x:c r="H113" s="19"/>
      <x:c r="I113" s="26"/>
      <x:c r="J113" s="26"/>
      <x:c r="K113" s="26"/>
      <x:c r="L113" s="27" t="str">
        <x:f>IF(COUNTA(I113:K113)=0,"",IF(OR(COUNT(I113:K113)&lt;&gt;COUNTA(I113:K113),MIN(I113:K113)&lt;0),"CHECK COST",SUM(I113:K113)))</x:f>
      </x:c>
      <x:c r="M113" s="17"/>
      <x:c r="N113" s="19"/>
      <x:c r="O113" s="16"/>
      <x:c r="P113" s="16"/>
      <x:c r="Q113" s="16"/>
      <x:c r="R113" s="21" t="str">
        <x:f>IF(A113="","",IF(B113="","MISSING ID",IF(COUNTIFS('Equipment Register'!$A$6:$A$65,B113)=0,"UNMATCHED ID",IF(COUNTIFS('Equipment Register'!$A$6:$A$65,B113)&gt;1,"DUPLICATE ID","OK"))))</x:f>
      </x:c>
    </x:row>
    <x:row r="114">
      <x:c r="A114" s="16"/>
      <x:c r="B114" s="16"/>
      <x:c r="C114" s="21" t="str">
        <x:f>IF(B114="","",IF(COUNTIFS('Equipment Register'!$A$6:$A$65,B114)=0,"ID NOT FOUND",IF(COUNTIFS('Equipment Register'!$A$6:$A$65,B114)&gt;1,"DUPLICATE ID",INDEX('Equipment Register'!$B$6:$B$65,MATCH(B114,'Equipment Register'!$A$6:$A$65,0)))))</x:f>
      </x:c>
      <x:c r="D114" s="31"/>
      <x:c r="E114" s="29"/>
      <x:c r="F114" s="16"/>
      <x:c r="G114" s="16"/>
      <x:c r="H114" s="19"/>
      <x:c r="I114" s="26"/>
      <x:c r="J114" s="26"/>
      <x:c r="K114" s="26"/>
      <x:c r="L114" s="27" t="str">
        <x:f>IF(COUNTA(I114:K114)=0,"",IF(OR(COUNT(I114:K114)&lt;&gt;COUNTA(I114:K114),MIN(I114:K114)&lt;0),"CHECK COST",SUM(I114:K114)))</x:f>
      </x:c>
      <x:c r="M114" s="17"/>
      <x:c r="N114" s="19"/>
      <x:c r="O114" s="16"/>
      <x:c r="P114" s="16"/>
      <x:c r="Q114" s="16"/>
      <x:c r="R114" s="21" t="str">
        <x:f>IF(A114="","",IF(B114="","MISSING ID",IF(COUNTIFS('Equipment Register'!$A$6:$A$65,B114)=0,"UNMATCHED ID",IF(COUNTIFS('Equipment Register'!$A$6:$A$65,B114)&gt;1,"DUPLICATE ID","OK"))))</x:f>
      </x:c>
    </x:row>
    <x:row r="115">
      <x:c r="A115" s="16"/>
      <x:c r="B115" s="16"/>
      <x:c r="C115" s="21" t="str">
        <x:f>IF(B115="","",IF(COUNTIFS('Equipment Register'!$A$6:$A$65,B115)=0,"ID NOT FOUND",IF(COUNTIFS('Equipment Register'!$A$6:$A$65,B115)&gt;1,"DUPLICATE ID",INDEX('Equipment Register'!$B$6:$B$65,MATCH(B115,'Equipment Register'!$A$6:$A$65,0)))))</x:f>
      </x:c>
      <x:c r="D115" s="31"/>
      <x:c r="E115" s="29"/>
      <x:c r="F115" s="16"/>
      <x:c r="G115" s="16"/>
      <x:c r="H115" s="19"/>
      <x:c r="I115" s="26"/>
      <x:c r="J115" s="26"/>
      <x:c r="K115" s="26"/>
      <x:c r="L115" s="27" t="str">
        <x:f>IF(COUNTA(I115:K115)=0,"",IF(OR(COUNT(I115:K115)&lt;&gt;COUNTA(I115:K115),MIN(I115:K115)&lt;0),"CHECK COST",SUM(I115:K115)))</x:f>
      </x:c>
      <x:c r="M115" s="17"/>
      <x:c r="N115" s="19"/>
      <x:c r="O115" s="16"/>
      <x:c r="P115" s="16"/>
      <x:c r="Q115" s="16"/>
      <x:c r="R115" s="21" t="str">
        <x:f>IF(A115="","",IF(B115="","MISSING ID",IF(COUNTIFS('Equipment Register'!$A$6:$A$65,B115)=0,"UNMATCHED ID",IF(COUNTIFS('Equipment Register'!$A$6:$A$65,B115)&gt;1,"DUPLICATE ID","OK"))))</x:f>
      </x:c>
    </x:row>
    <x:row r="116">
      <x:c r="A116" s="16"/>
      <x:c r="B116" s="16"/>
      <x:c r="C116" s="21" t="str">
        <x:f>IF(B116="","",IF(COUNTIFS('Equipment Register'!$A$6:$A$65,B116)=0,"ID NOT FOUND",IF(COUNTIFS('Equipment Register'!$A$6:$A$65,B116)&gt;1,"DUPLICATE ID",INDEX('Equipment Register'!$B$6:$B$65,MATCH(B116,'Equipment Register'!$A$6:$A$65,0)))))</x:f>
      </x:c>
      <x:c r="D116" s="31"/>
      <x:c r="E116" s="29"/>
      <x:c r="F116" s="16"/>
      <x:c r="G116" s="16"/>
      <x:c r="H116" s="19"/>
      <x:c r="I116" s="26"/>
      <x:c r="J116" s="26"/>
      <x:c r="K116" s="26"/>
      <x:c r="L116" s="27" t="str">
        <x:f>IF(COUNTA(I116:K116)=0,"",IF(OR(COUNT(I116:K116)&lt;&gt;COUNTA(I116:K116),MIN(I116:K116)&lt;0),"CHECK COST",SUM(I116:K116)))</x:f>
      </x:c>
      <x:c r="M116" s="17"/>
      <x:c r="N116" s="19"/>
      <x:c r="O116" s="16"/>
      <x:c r="P116" s="16"/>
      <x:c r="Q116" s="16"/>
      <x:c r="R116" s="21" t="str">
        <x:f>IF(A116="","",IF(B116="","MISSING ID",IF(COUNTIFS('Equipment Register'!$A$6:$A$65,B116)=0,"UNMATCHED ID",IF(COUNTIFS('Equipment Register'!$A$6:$A$65,B116)&gt;1,"DUPLICATE ID","OK"))))</x:f>
      </x:c>
    </x:row>
    <x:row r="117">
      <x:c r="A117" s="16"/>
      <x:c r="B117" s="16"/>
      <x:c r="C117" s="21" t="str">
        <x:f>IF(B117="","",IF(COUNTIFS('Equipment Register'!$A$6:$A$65,B117)=0,"ID NOT FOUND",IF(COUNTIFS('Equipment Register'!$A$6:$A$65,B117)&gt;1,"DUPLICATE ID",INDEX('Equipment Register'!$B$6:$B$65,MATCH(B117,'Equipment Register'!$A$6:$A$65,0)))))</x:f>
      </x:c>
      <x:c r="D117" s="31"/>
      <x:c r="E117" s="29"/>
      <x:c r="F117" s="16"/>
      <x:c r="G117" s="16"/>
      <x:c r="H117" s="19"/>
      <x:c r="I117" s="26"/>
      <x:c r="J117" s="26"/>
      <x:c r="K117" s="26"/>
      <x:c r="L117" s="27" t="str">
        <x:f>IF(COUNTA(I117:K117)=0,"",IF(OR(COUNT(I117:K117)&lt;&gt;COUNTA(I117:K117),MIN(I117:K117)&lt;0),"CHECK COST",SUM(I117:K117)))</x:f>
      </x:c>
      <x:c r="M117" s="17"/>
      <x:c r="N117" s="19"/>
      <x:c r="O117" s="16"/>
      <x:c r="P117" s="16"/>
      <x:c r="Q117" s="16"/>
      <x:c r="R117" s="21" t="str">
        <x:f>IF(A117="","",IF(B117="","MISSING ID",IF(COUNTIFS('Equipment Register'!$A$6:$A$65,B117)=0,"UNMATCHED ID",IF(COUNTIFS('Equipment Register'!$A$6:$A$65,B117)&gt;1,"DUPLICATE ID","OK"))))</x:f>
      </x:c>
    </x:row>
    <x:row r="118">
      <x:c r="A118" s="16"/>
      <x:c r="B118" s="16"/>
      <x:c r="C118" s="21" t="str">
        <x:f>IF(B118="","",IF(COUNTIFS('Equipment Register'!$A$6:$A$65,B118)=0,"ID NOT FOUND",IF(COUNTIFS('Equipment Register'!$A$6:$A$65,B118)&gt;1,"DUPLICATE ID",INDEX('Equipment Register'!$B$6:$B$65,MATCH(B118,'Equipment Register'!$A$6:$A$65,0)))))</x:f>
      </x:c>
      <x:c r="D118" s="31"/>
      <x:c r="E118" s="29"/>
      <x:c r="F118" s="16"/>
      <x:c r="G118" s="16"/>
      <x:c r="H118" s="19"/>
      <x:c r="I118" s="26"/>
      <x:c r="J118" s="26"/>
      <x:c r="K118" s="26"/>
      <x:c r="L118" s="27" t="str">
        <x:f>IF(COUNTA(I118:K118)=0,"",IF(OR(COUNT(I118:K118)&lt;&gt;COUNTA(I118:K118),MIN(I118:K118)&lt;0),"CHECK COST",SUM(I118:K118)))</x:f>
      </x:c>
      <x:c r="M118" s="17"/>
      <x:c r="N118" s="19"/>
      <x:c r="O118" s="16"/>
      <x:c r="P118" s="16"/>
      <x:c r="Q118" s="16"/>
      <x:c r="R118" s="21" t="str">
        <x:f>IF(A118="","",IF(B118="","MISSING ID",IF(COUNTIFS('Equipment Register'!$A$6:$A$65,B118)=0,"UNMATCHED ID",IF(COUNTIFS('Equipment Register'!$A$6:$A$65,B118)&gt;1,"DUPLICATE ID","OK"))))</x:f>
      </x:c>
    </x:row>
    <x:row r="119">
      <x:c r="A119" s="16"/>
      <x:c r="B119" s="16"/>
      <x:c r="C119" s="21" t="str">
        <x:f>IF(B119="","",IF(COUNTIFS('Equipment Register'!$A$6:$A$65,B119)=0,"ID NOT FOUND",IF(COUNTIFS('Equipment Register'!$A$6:$A$65,B119)&gt;1,"DUPLICATE ID",INDEX('Equipment Register'!$B$6:$B$65,MATCH(B119,'Equipment Register'!$A$6:$A$65,0)))))</x:f>
      </x:c>
      <x:c r="D119" s="31"/>
      <x:c r="E119" s="29"/>
      <x:c r="F119" s="16"/>
      <x:c r="G119" s="16"/>
      <x:c r="H119" s="19"/>
      <x:c r="I119" s="26"/>
      <x:c r="J119" s="26"/>
      <x:c r="K119" s="26"/>
      <x:c r="L119" s="27" t="str">
        <x:f>IF(COUNTA(I119:K119)=0,"",IF(OR(COUNT(I119:K119)&lt;&gt;COUNTA(I119:K119),MIN(I119:K119)&lt;0),"CHECK COST",SUM(I119:K119)))</x:f>
      </x:c>
      <x:c r="M119" s="17"/>
      <x:c r="N119" s="19"/>
      <x:c r="O119" s="16"/>
      <x:c r="P119" s="16"/>
      <x:c r="Q119" s="16"/>
      <x:c r="R119" s="21" t="str">
        <x:f>IF(A119="","",IF(B119="","MISSING ID",IF(COUNTIFS('Equipment Register'!$A$6:$A$65,B119)=0,"UNMATCHED ID",IF(COUNTIFS('Equipment Register'!$A$6:$A$65,B119)&gt;1,"DUPLICATE ID","OK"))))</x:f>
      </x:c>
    </x:row>
    <x:row r="120">
      <x:c r="A120" s="16"/>
      <x:c r="B120" s="16"/>
      <x:c r="C120" s="21" t="str">
        <x:f>IF(B120="","",IF(COUNTIFS('Equipment Register'!$A$6:$A$65,B120)=0,"ID NOT FOUND",IF(COUNTIFS('Equipment Register'!$A$6:$A$65,B120)&gt;1,"DUPLICATE ID",INDEX('Equipment Register'!$B$6:$B$65,MATCH(B120,'Equipment Register'!$A$6:$A$65,0)))))</x:f>
      </x:c>
      <x:c r="D120" s="31"/>
      <x:c r="E120" s="29"/>
      <x:c r="F120" s="16"/>
      <x:c r="G120" s="16"/>
      <x:c r="H120" s="19"/>
      <x:c r="I120" s="26"/>
      <x:c r="J120" s="26"/>
      <x:c r="K120" s="26"/>
      <x:c r="L120" s="27" t="str">
        <x:f>IF(COUNTA(I120:K120)=0,"",IF(OR(COUNT(I120:K120)&lt;&gt;COUNTA(I120:K120),MIN(I120:K120)&lt;0),"CHECK COST",SUM(I120:K120)))</x:f>
      </x:c>
      <x:c r="M120" s="17"/>
      <x:c r="N120" s="19"/>
      <x:c r="O120" s="16"/>
      <x:c r="P120" s="16"/>
      <x:c r="Q120" s="16"/>
      <x:c r="R120" s="21" t="str">
        <x:f>IF(A120="","",IF(B120="","MISSING ID",IF(COUNTIFS('Equipment Register'!$A$6:$A$65,B120)=0,"UNMATCHED ID",IF(COUNTIFS('Equipment Register'!$A$6:$A$65,B120)&gt;1,"DUPLICATE ID","OK"))))</x:f>
      </x:c>
    </x:row>
    <x:row r="121">
      <x:c r="A121" s="16"/>
      <x:c r="B121" s="16"/>
      <x:c r="C121" s="21" t="str">
        <x:f>IF(B121="","",IF(COUNTIFS('Equipment Register'!$A$6:$A$65,B121)=0,"ID NOT FOUND",IF(COUNTIFS('Equipment Register'!$A$6:$A$65,B121)&gt;1,"DUPLICATE ID",INDEX('Equipment Register'!$B$6:$B$65,MATCH(B121,'Equipment Register'!$A$6:$A$65,0)))))</x:f>
      </x:c>
      <x:c r="D121" s="31"/>
      <x:c r="E121" s="29"/>
      <x:c r="F121" s="16"/>
      <x:c r="G121" s="16"/>
      <x:c r="H121" s="19"/>
      <x:c r="I121" s="26"/>
      <x:c r="J121" s="26"/>
      <x:c r="K121" s="26"/>
      <x:c r="L121" s="27" t="str">
        <x:f>IF(COUNTA(I121:K121)=0,"",IF(OR(COUNT(I121:K121)&lt;&gt;COUNTA(I121:K121),MIN(I121:K121)&lt;0),"CHECK COST",SUM(I121:K121)))</x:f>
      </x:c>
      <x:c r="M121" s="17"/>
      <x:c r="N121" s="19"/>
      <x:c r="O121" s="16"/>
      <x:c r="P121" s="16"/>
      <x:c r="Q121" s="16"/>
      <x:c r="R121" s="21" t="str">
        <x:f>IF(A121="","",IF(B121="","MISSING ID",IF(COUNTIFS('Equipment Register'!$A$6:$A$65,B121)=0,"UNMATCHED ID",IF(COUNTIFS('Equipment Register'!$A$6:$A$65,B121)&gt;1,"DUPLICATE ID","OK"))))</x:f>
      </x:c>
    </x:row>
    <x:row r="122">
      <x:c r="A122" s="16"/>
      <x:c r="B122" s="16"/>
      <x:c r="C122" s="21" t="str">
        <x:f>IF(B122="","",IF(COUNTIFS('Equipment Register'!$A$6:$A$65,B122)=0,"ID NOT FOUND",IF(COUNTIFS('Equipment Register'!$A$6:$A$65,B122)&gt;1,"DUPLICATE ID",INDEX('Equipment Register'!$B$6:$B$65,MATCH(B122,'Equipment Register'!$A$6:$A$65,0)))))</x:f>
      </x:c>
      <x:c r="D122" s="31"/>
      <x:c r="E122" s="29"/>
      <x:c r="F122" s="16"/>
      <x:c r="G122" s="16"/>
      <x:c r="H122" s="19"/>
      <x:c r="I122" s="26"/>
      <x:c r="J122" s="26"/>
      <x:c r="K122" s="26"/>
      <x:c r="L122" s="27" t="str">
        <x:f>IF(COUNTA(I122:K122)=0,"",IF(OR(COUNT(I122:K122)&lt;&gt;COUNTA(I122:K122),MIN(I122:K122)&lt;0),"CHECK COST",SUM(I122:K122)))</x:f>
      </x:c>
      <x:c r="M122" s="17"/>
      <x:c r="N122" s="19"/>
      <x:c r="O122" s="16"/>
      <x:c r="P122" s="16"/>
      <x:c r="Q122" s="16"/>
      <x:c r="R122" s="21" t="str">
        <x:f>IF(A122="","",IF(B122="","MISSING ID",IF(COUNTIFS('Equipment Register'!$A$6:$A$65,B122)=0,"UNMATCHED ID",IF(COUNTIFS('Equipment Register'!$A$6:$A$65,B122)&gt;1,"DUPLICATE ID","OK"))))</x:f>
      </x:c>
    </x:row>
    <x:row r="123">
      <x:c r="A123" s="16"/>
      <x:c r="B123" s="16"/>
      <x:c r="C123" s="21" t="str">
        <x:f>IF(B123="","",IF(COUNTIFS('Equipment Register'!$A$6:$A$65,B123)=0,"ID NOT FOUND",IF(COUNTIFS('Equipment Register'!$A$6:$A$65,B123)&gt;1,"DUPLICATE ID",INDEX('Equipment Register'!$B$6:$B$65,MATCH(B123,'Equipment Register'!$A$6:$A$65,0)))))</x:f>
      </x:c>
      <x:c r="D123" s="31"/>
      <x:c r="E123" s="29"/>
      <x:c r="F123" s="16"/>
      <x:c r="G123" s="16"/>
      <x:c r="H123" s="19"/>
      <x:c r="I123" s="26"/>
      <x:c r="J123" s="26"/>
      <x:c r="K123" s="26"/>
      <x:c r="L123" s="27" t="str">
        <x:f>IF(COUNTA(I123:K123)=0,"",IF(OR(COUNT(I123:K123)&lt;&gt;COUNTA(I123:K123),MIN(I123:K123)&lt;0),"CHECK COST",SUM(I123:K123)))</x:f>
      </x:c>
      <x:c r="M123" s="17"/>
      <x:c r="N123" s="19"/>
      <x:c r="O123" s="16"/>
      <x:c r="P123" s="16"/>
      <x:c r="Q123" s="16"/>
      <x:c r="R123" s="21" t="str">
        <x:f>IF(A123="","",IF(B123="","MISSING ID",IF(COUNTIFS('Equipment Register'!$A$6:$A$65,B123)=0,"UNMATCHED ID",IF(COUNTIFS('Equipment Register'!$A$6:$A$65,B123)&gt;1,"DUPLICATE ID","OK"))))</x:f>
      </x:c>
    </x:row>
    <x:row r="124">
      <x:c r="A124" s="16"/>
      <x:c r="B124" s="16"/>
      <x:c r="C124" s="21" t="str">
        <x:f>IF(B124="","",IF(COUNTIFS('Equipment Register'!$A$6:$A$65,B124)=0,"ID NOT FOUND",IF(COUNTIFS('Equipment Register'!$A$6:$A$65,B124)&gt;1,"DUPLICATE ID",INDEX('Equipment Register'!$B$6:$B$65,MATCH(B124,'Equipment Register'!$A$6:$A$65,0)))))</x:f>
      </x:c>
      <x:c r="D124" s="31"/>
      <x:c r="E124" s="29"/>
      <x:c r="F124" s="16"/>
      <x:c r="G124" s="16"/>
      <x:c r="H124" s="19"/>
      <x:c r="I124" s="26"/>
      <x:c r="J124" s="26"/>
      <x:c r="K124" s="26"/>
      <x:c r="L124" s="27" t="str">
        <x:f>IF(COUNTA(I124:K124)=0,"",IF(OR(COUNT(I124:K124)&lt;&gt;COUNTA(I124:K124),MIN(I124:K124)&lt;0),"CHECK COST",SUM(I124:K124)))</x:f>
      </x:c>
      <x:c r="M124" s="17"/>
      <x:c r="N124" s="19"/>
      <x:c r="O124" s="16"/>
      <x:c r="P124" s="16"/>
      <x:c r="Q124" s="16"/>
      <x:c r="R124" s="21" t="str">
        <x:f>IF(A124="","",IF(B124="","MISSING ID",IF(COUNTIFS('Equipment Register'!$A$6:$A$65,B124)=0,"UNMATCHED ID",IF(COUNTIFS('Equipment Register'!$A$6:$A$65,B124)&gt;1,"DUPLICATE ID","OK"))))</x:f>
      </x:c>
    </x:row>
    <x:row r="125">
      <x:c r="A125" s="16"/>
      <x:c r="B125" s="16"/>
      <x:c r="C125" s="21" t="str">
        <x:f>IF(B125="","",IF(COUNTIFS('Equipment Register'!$A$6:$A$65,B125)=0,"ID NOT FOUND",IF(COUNTIFS('Equipment Register'!$A$6:$A$65,B125)&gt;1,"DUPLICATE ID",INDEX('Equipment Register'!$B$6:$B$65,MATCH(B125,'Equipment Register'!$A$6:$A$65,0)))))</x:f>
      </x:c>
      <x:c r="D125" s="31"/>
      <x:c r="E125" s="29"/>
      <x:c r="F125" s="16"/>
      <x:c r="G125" s="16"/>
      <x:c r="H125" s="19"/>
      <x:c r="I125" s="26"/>
      <x:c r="J125" s="26"/>
      <x:c r="K125" s="26"/>
      <x:c r="L125" s="27" t="str">
        <x:f>IF(COUNTA(I125:K125)=0,"",IF(OR(COUNT(I125:K125)&lt;&gt;COUNTA(I125:K125),MIN(I125:K125)&lt;0),"CHECK COST",SUM(I125:K125)))</x:f>
      </x:c>
      <x:c r="M125" s="17"/>
      <x:c r="N125" s="19"/>
      <x:c r="O125" s="16"/>
      <x:c r="P125" s="16"/>
      <x:c r="Q125" s="16"/>
      <x:c r="R125" s="21" t="str">
        <x:f>IF(A125="","",IF(B125="","MISSING ID",IF(COUNTIFS('Equipment Register'!$A$6:$A$65,B125)=0,"UNMATCHED ID",IF(COUNTIFS('Equipment Register'!$A$6:$A$65,B125)&gt;1,"DUPLICATE ID","OK"))))</x:f>
      </x:c>
    </x:row>
    <x:row r="126">
      <x:c r="A126" s="16"/>
      <x:c r="B126" s="16"/>
      <x:c r="C126" s="21" t="str">
        <x:f>IF(B126="","",IF(COUNTIFS('Equipment Register'!$A$6:$A$65,B126)=0,"ID NOT FOUND",IF(COUNTIFS('Equipment Register'!$A$6:$A$65,B126)&gt;1,"DUPLICATE ID",INDEX('Equipment Register'!$B$6:$B$65,MATCH(B126,'Equipment Register'!$A$6:$A$65,0)))))</x:f>
      </x:c>
      <x:c r="D126" s="31"/>
      <x:c r="E126" s="29"/>
      <x:c r="F126" s="16"/>
      <x:c r="G126" s="16"/>
      <x:c r="H126" s="19"/>
      <x:c r="I126" s="26"/>
      <x:c r="J126" s="26"/>
      <x:c r="K126" s="26"/>
      <x:c r="L126" s="27" t="str">
        <x:f>IF(COUNTA(I126:K126)=0,"",IF(OR(COUNT(I126:K126)&lt;&gt;COUNTA(I126:K126),MIN(I126:K126)&lt;0),"CHECK COST",SUM(I126:K126)))</x:f>
      </x:c>
      <x:c r="M126" s="17"/>
      <x:c r="N126" s="19"/>
      <x:c r="O126" s="16"/>
      <x:c r="P126" s="16"/>
      <x:c r="Q126" s="16"/>
      <x:c r="R126" s="21" t="str">
        <x:f>IF(A126="","",IF(B126="","MISSING ID",IF(COUNTIFS('Equipment Register'!$A$6:$A$65,B126)=0,"UNMATCHED ID",IF(COUNTIFS('Equipment Register'!$A$6:$A$65,B126)&gt;1,"DUPLICATE ID","OK"))))</x:f>
      </x:c>
    </x:row>
    <x:row r="127">
      <x:c r="A127" s="16"/>
      <x:c r="B127" s="16"/>
      <x:c r="C127" s="21" t="str">
        <x:f>IF(B127="","",IF(COUNTIFS('Equipment Register'!$A$6:$A$65,B127)=0,"ID NOT FOUND",IF(COUNTIFS('Equipment Register'!$A$6:$A$65,B127)&gt;1,"DUPLICATE ID",INDEX('Equipment Register'!$B$6:$B$65,MATCH(B127,'Equipment Register'!$A$6:$A$65,0)))))</x:f>
      </x:c>
      <x:c r="D127" s="31"/>
      <x:c r="E127" s="29"/>
      <x:c r="F127" s="16"/>
      <x:c r="G127" s="16"/>
      <x:c r="H127" s="19"/>
      <x:c r="I127" s="26"/>
      <x:c r="J127" s="26"/>
      <x:c r="K127" s="26"/>
      <x:c r="L127" s="27" t="str">
        <x:f>IF(COUNTA(I127:K127)=0,"",IF(OR(COUNT(I127:K127)&lt;&gt;COUNTA(I127:K127),MIN(I127:K127)&lt;0),"CHECK COST",SUM(I127:K127)))</x:f>
      </x:c>
      <x:c r="M127" s="17"/>
      <x:c r="N127" s="19"/>
      <x:c r="O127" s="16"/>
      <x:c r="P127" s="16"/>
      <x:c r="Q127" s="16"/>
      <x:c r="R127" s="21" t="str">
        <x:f>IF(A127="","",IF(B127="","MISSING ID",IF(COUNTIFS('Equipment Register'!$A$6:$A$65,B127)=0,"UNMATCHED ID",IF(COUNTIFS('Equipment Register'!$A$6:$A$65,B127)&gt;1,"DUPLICATE ID","OK"))))</x:f>
      </x:c>
    </x:row>
    <x:row r="128">
      <x:c r="A128" s="16"/>
      <x:c r="B128" s="16"/>
      <x:c r="C128" s="21" t="str">
        <x:f>IF(B128="","",IF(COUNTIFS('Equipment Register'!$A$6:$A$65,B128)=0,"ID NOT FOUND",IF(COUNTIFS('Equipment Register'!$A$6:$A$65,B128)&gt;1,"DUPLICATE ID",INDEX('Equipment Register'!$B$6:$B$65,MATCH(B128,'Equipment Register'!$A$6:$A$65,0)))))</x:f>
      </x:c>
      <x:c r="D128" s="31"/>
      <x:c r="E128" s="29"/>
      <x:c r="F128" s="16"/>
      <x:c r="G128" s="16"/>
      <x:c r="H128" s="19"/>
      <x:c r="I128" s="26"/>
      <x:c r="J128" s="26"/>
      <x:c r="K128" s="26"/>
      <x:c r="L128" s="27" t="str">
        <x:f>IF(COUNTA(I128:K128)=0,"",IF(OR(COUNT(I128:K128)&lt;&gt;COUNTA(I128:K128),MIN(I128:K128)&lt;0),"CHECK COST",SUM(I128:K128)))</x:f>
      </x:c>
      <x:c r="M128" s="17"/>
      <x:c r="N128" s="19"/>
      <x:c r="O128" s="16"/>
      <x:c r="P128" s="16"/>
      <x:c r="Q128" s="16"/>
      <x:c r="R128" s="21" t="str">
        <x:f>IF(A128="","",IF(B128="","MISSING ID",IF(COUNTIFS('Equipment Register'!$A$6:$A$65,B128)=0,"UNMATCHED ID",IF(COUNTIFS('Equipment Register'!$A$6:$A$65,B128)&gt;1,"DUPLICATE ID","OK"))))</x:f>
      </x:c>
    </x:row>
    <x:row r="129">
      <x:c r="A129" s="16"/>
      <x:c r="B129" s="16"/>
      <x:c r="C129" s="21" t="str">
        <x:f>IF(B129="","",IF(COUNTIFS('Equipment Register'!$A$6:$A$65,B129)=0,"ID NOT FOUND",IF(COUNTIFS('Equipment Register'!$A$6:$A$65,B129)&gt;1,"DUPLICATE ID",INDEX('Equipment Register'!$B$6:$B$65,MATCH(B129,'Equipment Register'!$A$6:$A$65,0)))))</x:f>
      </x:c>
      <x:c r="D129" s="31"/>
      <x:c r="E129" s="29"/>
      <x:c r="F129" s="16"/>
      <x:c r="G129" s="16"/>
      <x:c r="H129" s="19"/>
      <x:c r="I129" s="26"/>
      <x:c r="J129" s="26"/>
      <x:c r="K129" s="26"/>
      <x:c r="L129" s="27" t="str">
        <x:f>IF(COUNTA(I129:K129)=0,"",IF(OR(COUNT(I129:K129)&lt;&gt;COUNTA(I129:K129),MIN(I129:K129)&lt;0),"CHECK COST",SUM(I129:K129)))</x:f>
      </x:c>
      <x:c r="M129" s="17"/>
      <x:c r="N129" s="19"/>
      <x:c r="O129" s="16"/>
      <x:c r="P129" s="16"/>
      <x:c r="Q129" s="16"/>
      <x:c r="R129" s="21" t="str">
        <x:f>IF(A129="","",IF(B129="","MISSING ID",IF(COUNTIFS('Equipment Register'!$A$6:$A$65,B129)=0,"UNMATCHED ID",IF(COUNTIFS('Equipment Register'!$A$6:$A$65,B129)&gt;1,"DUPLICATE ID","OK"))))</x:f>
      </x:c>
    </x:row>
    <x:row r="130">
      <x:c r="A130" s="16"/>
      <x:c r="B130" s="16"/>
      <x:c r="C130" s="21" t="str">
        <x:f>IF(B130="","",IF(COUNTIFS('Equipment Register'!$A$6:$A$65,B130)=0,"ID NOT FOUND",IF(COUNTIFS('Equipment Register'!$A$6:$A$65,B130)&gt;1,"DUPLICATE ID",INDEX('Equipment Register'!$B$6:$B$65,MATCH(B130,'Equipment Register'!$A$6:$A$65,0)))))</x:f>
      </x:c>
      <x:c r="D130" s="31"/>
      <x:c r="E130" s="29"/>
      <x:c r="F130" s="16"/>
      <x:c r="G130" s="16"/>
      <x:c r="H130" s="19"/>
      <x:c r="I130" s="26"/>
      <x:c r="J130" s="26"/>
      <x:c r="K130" s="26"/>
      <x:c r="L130" s="27" t="str">
        <x:f>IF(COUNTA(I130:K130)=0,"",IF(OR(COUNT(I130:K130)&lt;&gt;COUNTA(I130:K130),MIN(I130:K130)&lt;0),"CHECK COST",SUM(I130:K130)))</x:f>
      </x:c>
      <x:c r="M130" s="17"/>
      <x:c r="N130" s="19"/>
      <x:c r="O130" s="16"/>
      <x:c r="P130" s="16"/>
      <x:c r="Q130" s="16"/>
      <x:c r="R130" s="21" t="str">
        <x:f>IF(A130="","",IF(B130="","MISSING ID",IF(COUNTIFS('Equipment Register'!$A$6:$A$65,B130)=0,"UNMATCHED ID",IF(COUNTIFS('Equipment Register'!$A$6:$A$65,B130)&gt;1,"DUPLICATE ID","OK"))))</x:f>
      </x:c>
    </x:row>
    <x:row r="131">
      <x:c r="A131" s="16"/>
      <x:c r="B131" s="16"/>
      <x:c r="C131" s="21" t="str">
        <x:f>IF(B131="","",IF(COUNTIFS('Equipment Register'!$A$6:$A$65,B131)=0,"ID NOT FOUND",IF(COUNTIFS('Equipment Register'!$A$6:$A$65,B131)&gt;1,"DUPLICATE ID",INDEX('Equipment Register'!$B$6:$B$65,MATCH(B131,'Equipment Register'!$A$6:$A$65,0)))))</x:f>
      </x:c>
      <x:c r="D131" s="31"/>
      <x:c r="E131" s="29"/>
      <x:c r="F131" s="16"/>
      <x:c r="G131" s="16"/>
      <x:c r="H131" s="19"/>
      <x:c r="I131" s="26"/>
      <x:c r="J131" s="26"/>
      <x:c r="K131" s="26"/>
      <x:c r="L131" s="27" t="str">
        <x:f>IF(COUNTA(I131:K131)=0,"",IF(OR(COUNT(I131:K131)&lt;&gt;COUNTA(I131:K131),MIN(I131:K131)&lt;0),"CHECK COST",SUM(I131:K131)))</x:f>
      </x:c>
      <x:c r="M131" s="17"/>
      <x:c r="N131" s="19"/>
      <x:c r="O131" s="16"/>
      <x:c r="P131" s="16"/>
      <x:c r="Q131" s="16"/>
      <x:c r="R131" s="21" t="str">
        <x:f>IF(A131="","",IF(B131="","MISSING ID",IF(COUNTIFS('Equipment Register'!$A$6:$A$65,B131)=0,"UNMATCHED ID",IF(COUNTIFS('Equipment Register'!$A$6:$A$65,B131)&gt;1,"DUPLICATE ID","OK"))))</x:f>
      </x:c>
    </x:row>
    <x:row r="132">
      <x:c r="A132" s="16"/>
      <x:c r="B132" s="16"/>
      <x:c r="C132" s="21" t="str">
        <x:f>IF(B132="","",IF(COUNTIFS('Equipment Register'!$A$6:$A$65,B132)=0,"ID NOT FOUND",IF(COUNTIFS('Equipment Register'!$A$6:$A$65,B132)&gt;1,"DUPLICATE ID",INDEX('Equipment Register'!$B$6:$B$65,MATCH(B132,'Equipment Register'!$A$6:$A$65,0)))))</x:f>
      </x:c>
      <x:c r="D132" s="31"/>
      <x:c r="E132" s="29"/>
      <x:c r="F132" s="16"/>
      <x:c r="G132" s="16"/>
      <x:c r="H132" s="19"/>
      <x:c r="I132" s="26"/>
      <x:c r="J132" s="26"/>
      <x:c r="K132" s="26"/>
      <x:c r="L132" s="27" t="str">
        <x:f>IF(COUNTA(I132:K132)=0,"",IF(OR(COUNT(I132:K132)&lt;&gt;COUNTA(I132:K132),MIN(I132:K132)&lt;0),"CHECK COST",SUM(I132:K132)))</x:f>
      </x:c>
      <x:c r="M132" s="17"/>
      <x:c r="N132" s="19"/>
      <x:c r="O132" s="16"/>
      <x:c r="P132" s="16"/>
      <x:c r="Q132" s="16"/>
      <x:c r="R132" s="21" t="str">
        <x:f>IF(A132="","",IF(B132="","MISSING ID",IF(COUNTIFS('Equipment Register'!$A$6:$A$65,B132)=0,"UNMATCHED ID",IF(COUNTIFS('Equipment Register'!$A$6:$A$65,B132)&gt;1,"DUPLICATE ID","OK"))))</x:f>
      </x:c>
    </x:row>
    <x:row r="133">
      <x:c r="A133" s="16"/>
      <x:c r="B133" s="16"/>
      <x:c r="C133" s="21" t="str">
        <x:f>IF(B133="","",IF(COUNTIFS('Equipment Register'!$A$6:$A$65,B133)=0,"ID NOT FOUND",IF(COUNTIFS('Equipment Register'!$A$6:$A$65,B133)&gt;1,"DUPLICATE ID",INDEX('Equipment Register'!$B$6:$B$65,MATCH(B133,'Equipment Register'!$A$6:$A$65,0)))))</x:f>
      </x:c>
      <x:c r="D133" s="31"/>
      <x:c r="E133" s="29"/>
      <x:c r="F133" s="16"/>
      <x:c r="G133" s="16"/>
      <x:c r="H133" s="19"/>
      <x:c r="I133" s="26"/>
      <x:c r="J133" s="26"/>
      <x:c r="K133" s="26"/>
      <x:c r="L133" s="27" t="str">
        <x:f>IF(COUNTA(I133:K133)=0,"",IF(OR(COUNT(I133:K133)&lt;&gt;COUNTA(I133:K133),MIN(I133:K133)&lt;0),"CHECK COST",SUM(I133:K133)))</x:f>
      </x:c>
      <x:c r="M133" s="17"/>
      <x:c r="N133" s="19"/>
      <x:c r="O133" s="16"/>
      <x:c r="P133" s="16"/>
      <x:c r="Q133" s="16"/>
      <x:c r="R133" s="21" t="str">
        <x:f>IF(A133="","",IF(B133="","MISSING ID",IF(COUNTIFS('Equipment Register'!$A$6:$A$65,B133)=0,"UNMATCHED ID",IF(COUNTIFS('Equipment Register'!$A$6:$A$65,B133)&gt;1,"DUPLICATE ID","OK"))))</x:f>
      </x:c>
    </x:row>
    <x:row r="134">
      <x:c r="A134" s="16"/>
      <x:c r="B134" s="16"/>
      <x:c r="C134" s="21" t="str">
        <x:f>IF(B134="","",IF(COUNTIFS('Equipment Register'!$A$6:$A$65,B134)=0,"ID NOT FOUND",IF(COUNTIFS('Equipment Register'!$A$6:$A$65,B134)&gt;1,"DUPLICATE ID",INDEX('Equipment Register'!$B$6:$B$65,MATCH(B134,'Equipment Register'!$A$6:$A$65,0)))))</x:f>
      </x:c>
      <x:c r="D134" s="31"/>
      <x:c r="E134" s="29"/>
      <x:c r="F134" s="16"/>
      <x:c r="G134" s="16"/>
      <x:c r="H134" s="19"/>
      <x:c r="I134" s="26"/>
      <x:c r="J134" s="26"/>
      <x:c r="K134" s="26"/>
      <x:c r="L134" s="27" t="str">
        <x:f>IF(COUNTA(I134:K134)=0,"",IF(OR(COUNT(I134:K134)&lt;&gt;COUNTA(I134:K134),MIN(I134:K134)&lt;0),"CHECK COST",SUM(I134:K134)))</x:f>
      </x:c>
      <x:c r="M134" s="17"/>
      <x:c r="N134" s="19"/>
      <x:c r="O134" s="16"/>
      <x:c r="P134" s="16"/>
      <x:c r="Q134" s="16"/>
      <x:c r="R134" s="21" t="str">
        <x:f>IF(A134="","",IF(B134="","MISSING ID",IF(COUNTIFS('Equipment Register'!$A$6:$A$65,B134)=0,"UNMATCHED ID",IF(COUNTIFS('Equipment Register'!$A$6:$A$65,B134)&gt;1,"DUPLICATE ID","OK"))))</x:f>
      </x:c>
    </x:row>
    <x:row r="135">
      <x:c r="A135" s="16"/>
      <x:c r="B135" s="16"/>
      <x:c r="C135" s="21" t="str">
        <x:f>IF(B135="","",IF(COUNTIFS('Equipment Register'!$A$6:$A$65,B135)=0,"ID NOT FOUND",IF(COUNTIFS('Equipment Register'!$A$6:$A$65,B135)&gt;1,"DUPLICATE ID",INDEX('Equipment Register'!$B$6:$B$65,MATCH(B135,'Equipment Register'!$A$6:$A$65,0)))))</x:f>
      </x:c>
      <x:c r="D135" s="31"/>
      <x:c r="E135" s="29"/>
      <x:c r="F135" s="16"/>
      <x:c r="G135" s="16"/>
      <x:c r="H135" s="19"/>
      <x:c r="I135" s="26"/>
      <x:c r="J135" s="26"/>
      <x:c r="K135" s="26"/>
      <x:c r="L135" s="27" t="str">
        <x:f>IF(COUNTA(I135:K135)=0,"",IF(OR(COUNT(I135:K135)&lt;&gt;COUNTA(I135:K135),MIN(I135:K135)&lt;0),"CHECK COST",SUM(I135:K135)))</x:f>
      </x:c>
      <x:c r="M135" s="17"/>
      <x:c r="N135" s="19"/>
      <x:c r="O135" s="16"/>
      <x:c r="P135" s="16"/>
      <x:c r="Q135" s="16"/>
      <x:c r="R135" s="21" t="str">
        <x:f>IF(A135="","",IF(B135="","MISSING ID",IF(COUNTIFS('Equipment Register'!$A$6:$A$65,B135)=0,"UNMATCHED ID",IF(COUNTIFS('Equipment Register'!$A$6:$A$65,B135)&gt;1,"DUPLICATE ID","OK"))))</x:f>
      </x:c>
    </x:row>
    <x:row r="136">
      <x:c r="A136" s="16"/>
      <x:c r="B136" s="16"/>
      <x:c r="C136" s="21" t="str">
        <x:f>IF(B136="","",IF(COUNTIFS('Equipment Register'!$A$6:$A$65,B136)=0,"ID NOT FOUND",IF(COUNTIFS('Equipment Register'!$A$6:$A$65,B136)&gt;1,"DUPLICATE ID",INDEX('Equipment Register'!$B$6:$B$65,MATCH(B136,'Equipment Register'!$A$6:$A$65,0)))))</x:f>
      </x:c>
      <x:c r="D136" s="31"/>
      <x:c r="E136" s="29"/>
      <x:c r="F136" s="16"/>
      <x:c r="G136" s="16"/>
      <x:c r="H136" s="19"/>
      <x:c r="I136" s="26"/>
      <x:c r="J136" s="26"/>
      <x:c r="K136" s="26"/>
      <x:c r="L136" s="27" t="str">
        <x:f>IF(COUNTA(I136:K136)=0,"",IF(OR(COUNT(I136:K136)&lt;&gt;COUNTA(I136:K136),MIN(I136:K136)&lt;0),"CHECK COST",SUM(I136:K136)))</x:f>
      </x:c>
      <x:c r="M136" s="17"/>
      <x:c r="N136" s="19"/>
      <x:c r="O136" s="16"/>
      <x:c r="P136" s="16"/>
      <x:c r="Q136" s="16"/>
      <x:c r="R136" s="21" t="str">
        <x:f>IF(A136="","",IF(B136="","MISSING ID",IF(COUNTIFS('Equipment Register'!$A$6:$A$65,B136)=0,"UNMATCHED ID",IF(COUNTIFS('Equipment Register'!$A$6:$A$65,B136)&gt;1,"DUPLICATE ID","OK"))))</x:f>
      </x:c>
    </x:row>
    <x:row r="137">
      <x:c r="A137" s="16"/>
      <x:c r="B137" s="16"/>
      <x:c r="C137" s="21" t="str">
        <x:f>IF(B137="","",IF(COUNTIFS('Equipment Register'!$A$6:$A$65,B137)=0,"ID NOT FOUND",IF(COUNTIFS('Equipment Register'!$A$6:$A$65,B137)&gt;1,"DUPLICATE ID",INDEX('Equipment Register'!$B$6:$B$65,MATCH(B137,'Equipment Register'!$A$6:$A$65,0)))))</x:f>
      </x:c>
      <x:c r="D137" s="31"/>
      <x:c r="E137" s="29"/>
      <x:c r="F137" s="16"/>
      <x:c r="G137" s="16"/>
      <x:c r="H137" s="19"/>
      <x:c r="I137" s="26"/>
      <x:c r="J137" s="26"/>
      <x:c r="K137" s="26"/>
      <x:c r="L137" s="27" t="str">
        <x:f>IF(COUNTA(I137:K137)=0,"",IF(OR(COUNT(I137:K137)&lt;&gt;COUNTA(I137:K137),MIN(I137:K137)&lt;0),"CHECK COST",SUM(I137:K137)))</x:f>
      </x:c>
      <x:c r="M137" s="17"/>
      <x:c r="N137" s="19"/>
      <x:c r="O137" s="16"/>
      <x:c r="P137" s="16"/>
      <x:c r="Q137" s="16"/>
      <x:c r="R137" s="21" t="str">
        <x:f>IF(A137="","",IF(B137="","MISSING ID",IF(COUNTIFS('Equipment Register'!$A$6:$A$65,B137)=0,"UNMATCHED ID",IF(COUNTIFS('Equipment Register'!$A$6:$A$65,B137)&gt;1,"DUPLICATE ID","OK"))))</x:f>
      </x:c>
    </x:row>
    <x:row r="138">
      <x:c r="A138" s="16"/>
      <x:c r="B138" s="16"/>
      <x:c r="C138" s="21" t="str">
        <x:f>IF(B138="","",IF(COUNTIFS('Equipment Register'!$A$6:$A$65,B138)=0,"ID NOT FOUND",IF(COUNTIFS('Equipment Register'!$A$6:$A$65,B138)&gt;1,"DUPLICATE ID",INDEX('Equipment Register'!$B$6:$B$65,MATCH(B138,'Equipment Register'!$A$6:$A$65,0)))))</x:f>
      </x:c>
      <x:c r="D138" s="31"/>
      <x:c r="E138" s="29"/>
      <x:c r="F138" s="16"/>
      <x:c r="G138" s="16"/>
      <x:c r="H138" s="19"/>
      <x:c r="I138" s="26"/>
      <x:c r="J138" s="26"/>
      <x:c r="K138" s="26"/>
      <x:c r="L138" s="27" t="str">
        <x:f>IF(COUNTA(I138:K138)=0,"",IF(OR(COUNT(I138:K138)&lt;&gt;COUNTA(I138:K138),MIN(I138:K138)&lt;0),"CHECK COST",SUM(I138:K138)))</x:f>
      </x:c>
      <x:c r="M138" s="17"/>
      <x:c r="N138" s="19"/>
      <x:c r="O138" s="16"/>
      <x:c r="P138" s="16"/>
      <x:c r="Q138" s="16"/>
      <x:c r="R138" s="21" t="str">
        <x:f>IF(A138="","",IF(B138="","MISSING ID",IF(COUNTIFS('Equipment Register'!$A$6:$A$65,B138)=0,"UNMATCHED ID",IF(COUNTIFS('Equipment Register'!$A$6:$A$65,B138)&gt;1,"DUPLICATE ID","OK"))))</x:f>
      </x:c>
    </x:row>
    <x:row r="139">
      <x:c r="A139" s="16"/>
      <x:c r="B139" s="16"/>
      <x:c r="C139" s="21" t="str">
        <x:f>IF(B139="","",IF(COUNTIFS('Equipment Register'!$A$6:$A$65,B139)=0,"ID NOT FOUND",IF(COUNTIFS('Equipment Register'!$A$6:$A$65,B139)&gt;1,"DUPLICATE ID",INDEX('Equipment Register'!$B$6:$B$65,MATCH(B139,'Equipment Register'!$A$6:$A$65,0)))))</x:f>
      </x:c>
      <x:c r="D139" s="31"/>
      <x:c r="E139" s="29"/>
      <x:c r="F139" s="16"/>
      <x:c r="G139" s="16"/>
      <x:c r="H139" s="19"/>
      <x:c r="I139" s="26"/>
      <x:c r="J139" s="26"/>
      <x:c r="K139" s="26"/>
      <x:c r="L139" s="27" t="str">
        <x:f>IF(COUNTA(I139:K139)=0,"",IF(OR(COUNT(I139:K139)&lt;&gt;COUNTA(I139:K139),MIN(I139:K139)&lt;0),"CHECK COST",SUM(I139:K139)))</x:f>
      </x:c>
      <x:c r="M139" s="17"/>
      <x:c r="N139" s="19"/>
      <x:c r="O139" s="16"/>
      <x:c r="P139" s="16"/>
      <x:c r="Q139" s="16"/>
      <x:c r="R139" s="21" t="str">
        <x:f>IF(A139="","",IF(B139="","MISSING ID",IF(COUNTIFS('Equipment Register'!$A$6:$A$65,B139)=0,"UNMATCHED ID",IF(COUNTIFS('Equipment Register'!$A$6:$A$65,B139)&gt;1,"DUPLICATE ID","OK"))))</x:f>
      </x:c>
    </x:row>
    <x:row r="140">
      <x:c r="A140" s="16"/>
      <x:c r="B140" s="16"/>
      <x:c r="C140" s="21" t="str">
        <x:f>IF(B140="","",IF(COUNTIFS('Equipment Register'!$A$6:$A$65,B140)=0,"ID NOT FOUND",IF(COUNTIFS('Equipment Register'!$A$6:$A$65,B140)&gt;1,"DUPLICATE ID",INDEX('Equipment Register'!$B$6:$B$65,MATCH(B140,'Equipment Register'!$A$6:$A$65,0)))))</x:f>
      </x:c>
      <x:c r="D140" s="31"/>
      <x:c r="E140" s="29"/>
      <x:c r="F140" s="16"/>
      <x:c r="G140" s="16"/>
      <x:c r="H140" s="19"/>
      <x:c r="I140" s="26"/>
      <x:c r="J140" s="26"/>
      <x:c r="K140" s="26"/>
      <x:c r="L140" s="27" t="str">
        <x:f>IF(COUNTA(I140:K140)=0,"",IF(OR(COUNT(I140:K140)&lt;&gt;COUNTA(I140:K140),MIN(I140:K140)&lt;0),"CHECK COST",SUM(I140:K140)))</x:f>
      </x:c>
      <x:c r="M140" s="17"/>
      <x:c r="N140" s="19"/>
      <x:c r="O140" s="16"/>
      <x:c r="P140" s="16"/>
      <x:c r="Q140" s="16"/>
      <x:c r="R140" s="21" t="str">
        <x:f>IF(A140="","",IF(B140="","MISSING ID",IF(COUNTIFS('Equipment Register'!$A$6:$A$65,B140)=0,"UNMATCHED ID",IF(COUNTIFS('Equipment Register'!$A$6:$A$65,B140)&gt;1,"DUPLICATE ID","OK"))))</x:f>
      </x:c>
    </x:row>
    <x:row r="141">
      <x:c r="A141" s="16"/>
      <x:c r="B141" s="16"/>
      <x:c r="C141" s="21" t="str">
        <x:f>IF(B141="","",IF(COUNTIFS('Equipment Register'!$A$6:$A$65,B141)=0,"ID NOT FOUND",IF(COUNTIFS('Equipment Register'!$A$6:$A$65,B141)&gt;1,"DUPLICATE ID",INDEX('Equipment Register'!$B$6:$B$65,MATCH(B141,'Equipment Register'!$A$6:$A$65,0)))))</x:f>
      </x:c>
      <x:c r="D141" s="31"/>
      <x:c r="E141" s="29"/>
      <x:c r="F141" s="16"/>
      <x:c r="G141" s="16"/>
      <x:c r="H141" s="19"/>
      <x:c r="I141" s="26"/>
      <x:c r="J141" s="26"/>
      <x:c r="K141" s="26"/>
      <x:c r="L141" s="27" t="str">
        <x:f>IF(COUNTA(I141:K141)=0,"",IF(OR(COUNT(I141:K141)&lt;&gt;COUNTA(I141:K141),MIN(I141:K141)&lt;0),"CHECK COST",SUM(I141:K141)))</x:f>
      </x:c>
      <x:c r="M141" s="17"/>
      <x:c r="N141" s="19"/>
      <x:c r="O141" s="16"/>
      <x:c r="P141" s="16"/>
      <x:c r="Q141" s="16"/>
      <x:c r="R141" s="21" t="str">
        <x:f>IF(A141="","",IF(B141="","MISSING ID",IF(COUNTIFS('Equipment Register'!$A$6:$A$65,B141)=0,"UNMATCHED ID",IF(COUNTIFS('Equipment Register'!$A$6:$A$65,B141)&gt;1,"DUPLICATE ID","OK"))))</x:f>
      </x:c>
    </x:row>
    <x:row r="142">
      <x:c r="A142" s="16"/>
      <x:c r="B142" s="16"/>
      <x:c r="C142" s="21" t="str">
        <x:f>IF(B142="","",IF(COUNTIFS('Equipment Register'!$A$6:$A$65,B142)=0,"ID NOT FOUND",IF(COUNTIFS('Equipment Register'!$A$6:$A$65,B142)&gt;1,"DUPLICATE ID",INDEX('Equipment Register'!$B$6:$B$65,MATCH(B142,'Equipment Register'!$A$6:$A$65,0)))))</x:f>
      </x:c>
      <x:c r="D142" s="31"/>
      <x:c r="E142" s="29"/>
      <x:c r="F142" s="16"/>
      <x:c r="G142" s="16"/>
      <x:c r="H142" s="19"/>
      <x:c r="I142" s="26"/>
      <x:c r="J142" s="26"/>
      <x:c r="K142" s="26"/>
      <x:c r="L142" s="27" t="str">
        <x:f>IF(COUNTA(I142:K142)=0,"",IF(OR(COUNT(I142:K142)&lt;&gt;COUNTA(I142:K142),MIN(I142:K142)&lt;0),"CHECK COST",SUM(I142:K142)))</x:f>
      </x:c>
      <x:c r="M142" s="17"/>
      <x:c r="N142" s="19"/>
      <x:c r="O142" s="16"/>
      <x:c r="P142" s="16"/>
      <x:c r="Q142" s="16"/>
      <x:c r="R142" s="21" t="str">
        <x:f>IF(A142="","",IF(B142="","MISSING ID",IF(COUNTIFS('Equipment Register'!$A$6:$A$65,B142)=0,"UNMATCHED ID",IF(COUNTIFS('Equipment Register'!$A$6:$A$65,B142)&gt;1,"DUPLICATE ID","OK"))))</x:f>
      </x:c>
    </x:row>
    <x:row r="143">
      <x:c r="A143" s="16"/>
      <x:c r="B143" s="16"/>
      <x:c r="C143" s="21" t="str">
        <x:f>IF(B143="","",IF(COUNTIFS('Equipment Register'!$A$6:$A$65,B143)=0,"ID NOT FOUND",IF(COUNTIFS('Equipment Register'!$A$6:$A$65,B143)&gt;1,"DUPLICATE ID",INDEX('Equipment Register'!$B$6:$B$65,MATCH(B143,'Equipment Register'!$A$6:$A$65,0)))))</x:f>
      </x:c>
      <x:c r="D143" s="31"/>
      <x:c r="E143" s="29"/>
      <x:c r="F143" s="16"/>
      <x:c r="G143" s="16"/>
      <x:c r="H143" s="19"/>
      <x:c r="I143" s="26"/>
      <x:c r="J143" s="26"/>
      <x:c r="K143" s="26"/>
      <x:c r="L143" s="27" t="str">
        <x:f>IF(COUNTA(I143:K143)=0,"",IF(OR(COUNT(I143:K143)&lt;&gt;COUNTA(I143:K143),MIN(I143:K143)&lt;0),"CHECK COST",SUM(I143:K143)))</x:f>
      </x:c>
      <x:c r="M143" s="17"/>
      <x:c r="N143" s="19"/>
      <x:c r="O143" s="16"/>
      <x:c r="P143" s="16"/>
      <x:c r="Q143" s="16"/>
      <x:c r="R143" s="21" t="str">
        <x:f>IF(A143="","",IF(B143="","MISSING ID",IF(COUNTIFS('Equipment Register'!$A$6:$A$65,B143)=0,"UNMATCHED ID",IF(COUNTIFS('Equipment Register'!$A$6:$A$65,B143)&gt;1,"DUPLICATE ID","OK"))))</x:f>
      </x:c>
    </x:row>
    <x:row r="144">
      <x:c r="A144" s="16"/>
      <x:c r="B144" s="16"/>
      <x:c r="C144" s="21" t="str">
        <x:f>IF(B144="","",IF(COUNTIFS('Equipment Register'!$A$6:$A$65,B144)=0,"ID NOT FOUND",IF(COUNTIFS('Equipment Register'!$A$6:$A$65,B144)&gt;1,"DUPLICATE ID",INDEX('Equipment Register'!$B$6:$B$65,MATCH(B144,'Equipment Register'!$A$6:$A$65,0)))))</x:f>
      </x:c>
      <x:c r="D144" s="31"/>
      <x:c r="E144" s="29"/>
      <x:c r="F144" s="16"/>
      <x:c r="G144" s="16"/>
      <x:c r="H144" s="19"/>
      <x:c r="I144" s="26"/>
      <x:c r="J144" s="26"/>
      <x:c r="K144" s="26"/>
      <x:c r="L144" s="27" t="str">
        <x:f>IF(COUNTA(I144:K144)=0,"",IF(OR(COUNT(I144:K144)&lt;&gt;COUNTA(I144:K144),MIN(I144:K144)&lt;0),"CHECK COST",SUM(I144:K144)))</x:f>
      </x:c>
      <x:c r="M144" s="17"/>
      <x:c r="N144" s="19"/>
      <x:c r="O144" s="16"/>
      <x:c r="P144" s="16"/>
      <x:c r="Q144" s="16"/>
      <x:c r="R144" s="21" t="str">
        <x:f>IF(A144="","",IF(B144="","MISSING ID",IF(COUNTIFS('Equipment Register'!$A$6:$A$65,B144)=0,"UNMATCHED ID",IF(COUNTIFS('Equipment Register'!$A$6:$A$65,B144)&gt;1,"DUPLICATE ID","OK"))))</x:f>
      </x:c>
    </x:row>
    <x:row r="145">
      <x:c r="A145" s="16"/>
      <x:c r="B145" s="16"/>
      <x:c r="C145" s="21" t="str">
        <x:f>IF(B145="","",IF(COUNTIFS('Equipment Register'!$A$6:$A$65,B145)=0,"ID NOT FOUND",IF(COUNTIFS('Equipment Register'!$A$6:$A$65,B145)&gt;1,"DUPLICATE ID",INDEX('Equipment Register'!$B$6:$B$65,MATCH(B145,'Equipment Register'!$A$6:$A$65,0)))))</x:f>
      </x:c>
      <x:c r="D145" s="31"/>
      <x:c r="E145" s="29"/>
      <x:c r="F145" s="16"/>
      <x:c r="G145" s="16"/>
      <x:c r="H145" s="19"/>
      <x:c r="I145" s="26"/>
      <x:c r="J145" s="26"/>
      <x:c r="K145" s="26"/>
      <x:c r="L145" s="27" t="str">
        <x:f>IF(COUNTA(I145:K145)=0,"",IF(OR(COUNT(I145:K145)&lt;&gt;COUNTA(I145:K145),MIN(I145:K145)&lt;0),"CHECK COST",SUM(I145:K145)))</x:f>
      </x:c>
      <x:c r="M145" s="17"/>
      <x:c r="N145" s="19"/>
      <x:c r="O145" s="16"/>
      <x:c r="P145" s="16"/>
      <x:c r="Q145" s="16"/>
      <x:c r="R145" s="21" t="str">
        <x:f>IF(A145="","",IF(B145="","MISSING ID",IF(COUNTIFS('Equipment Register'!$A$6:$A$65,B145)=0,"UNMATCHED ID",IF(COUNTIFS('Equipment Register'!$A$6:$A$65,B145)&gt;1,"DUPLICATE ID","OK"))))</x:f>
      </x:c>
    </x:row>
    <x:row r="146">
      <x:c r="A146" s="16"/>
      <x:c r="B146" s="16"/>
      <x:c r="C146" s="21" t="str">
        <x:f>IF(B146="","",IF(COUNTIFS('Equipment Register'!$A$6:$A$65,B146)=0,"ID NOT FOUND",IF(COUNTIFS('Equipment Register'!$A$6:$A$65,B146)&gt;1,"DUPLICATE ID",INDEX('Equipment Register'!$B$6:$B$65,MATCH(B146,'Equipment Register'!$A$6:$A$65,0)))))</x:f>
      </x:c>
      <x:c r="D146" s="31"/>
      <x:c r="E146" s="29"/>
      <x:c r="F146" s="16"/>
      <x:c r="G146" s="16"/>
      <x:c r="H146" s="19"/>
      <x:c r="I146" s="26"/>
      <x:c r="J146" s="26"/>
      <x:c r="K146" s="26"/>
      <x:c r="L146" s="27" t="str">
        <x:f>IF(COUNTA(I146:K146)=0,"",IF(OR(COUNT(I146:K146)&lt;&gt;COUNTA(I146:K146),MIN(I146:K146)&lt;0),"CHECK COST",SUM(I146:K146)))</x:f>
      </x:c>
      <x:c r="M146" s="17"/>
      <x:c r="N146" s="19"/>
      <x:c r="O146" s="16"/>
      <x:c r="P146" s="16"/>
      <x:c r="Q146" s="16"/>
      <x:c r="R146" s="21" t="str">
        <x:f>IF(A146="","",IF(B146="","MISSING ID",IF(COUNTIFS('Equipment Register'!$A$6:$A$65,B146)=0,"UNMATCHED ID",IF(COUNTIFS('Equipment Register'!$A$6:$A$65,B146)&gt;1,"DUPLICATE ID","OK"))))</x:f>
      </x:c>
    </x:row>
    <x:row r="147">
      <x:c r="A147" s="16"/>
      <x:c r="B147" s="16"/>
      <x:c r="C147" s="21" t="str">
        <x:f>IF(B147="","",IF(COUNTIFS('Equipment Register'!$A$6:$A$65,B147)=0,"ID NOT FOUND",IF(COUNTIFS('Equipment Register'!$A$6:$A$65,B147)&gt;1,"DUPLICATE ID",INDEX('Equipment Register'!$B$6:$B$65,MATCH(B147,'Equipment Register'!$A$6:$A$65,0)))))</x:f>
      </x:c>
      <x:c r="D147" s="31"/>
      <x:c r="E147" s="29"/>
      <x:c r="F147" s="16"/>
      <x:c r="G147" s="16"/>
      <x:c r="H147" s="19"/>
      <x:c r="I147" s="26"/>
      <x:c r="J147" s="26"/>
      <x:c r="K147" s="26"/>
      <x:c r="L147" s="27" t="str">
        <x:f>IF(COUNTA(I147:K147)=0,"",IF(OR(COUNT(I147:K147)&lt;&gt;COUNTA(I147:K147),MIN(I147:K147)&lt;0),"CHECK COST",SUM(I147:K147)))</x:f>
      </x:c>
      <x:c r="M147" s="17"/>
      <x:c r="N147" s="19"/>
      <x:c r="O147" s="16"/>
      <x:c r="P147" s="16"/>
      <x:c r="Q147" s="16"/>
      <x:c r="R147" s="21" t="str">
        <x:f>IF(A147="","",IF(B147="","MISSING ID",IF(COUNTIFS('Equipment Register'!$A$6:$A$65,B147)=0,"UNMATCHED ID",IF(COUNTIFS('Equipment Register'!$A$6:$A$65,B147)&gt;1,"DUPLICATE ID","OK"))))</x:f>
      </x:c>
    </x:row>
    <x:row r="148">
      <x:c r="A148" s="16"/>
      <x:c r="B148" s="16"/>
      <x:c r="C148" s="21" t="str">
        <x:f>IF(B148="","",IF(COUNTIFS('Equipment Register'!$A$6:$A$65,B148)=0,"ID NOT FOUND",IF(COUNTIFS('Equipment Register'!$A$6:$A$65,B148)&gt;1,"DUPLICATE ID",INDEX('Equipment Register'!$B$6:$B$65,MATCH(B148,'Equipment Register'!$A$6:$A$65,0)))))</x:f>
      </x:c>
      <x:c r="D148" s="31"/>
      <x:c r="E148" s="29"/>
      <x:c r="F148" s="16"/>
      <x:c r="G148" s="16"/>
      <x:c r="H148" s="19"/>
      <x:c r="I148" s="26"/>
      <x:c r="J148" s="26"/>
      <x:c r="K148" s="26"/>
      <x:c r="L148" s="27" t="str">
        <x:f>IF(COUNTA(I148:K148)=0,"",IF(OR(COUNT(I148:K148)&lt;&gt;COUNTA(I148:K148),MIN(I148:K148)&lt;0),"CHECK COST",SUM(I148:K148)))</x:f>
      </x:c>
      <x:c r="M148" s="17"/>
      <x:c r="N148" s="19"/>
      <x:c r="O148" s="16"/>
      <x:c r="P148" s="16"/>
      <x:c r="Q148" s="16"/>
      <x:c r="R148" s="21" t="str">
        <x:f>IF(A148="","",IF(B148="","MISSING ID",IF(COUNTIFS('Equipment Register'!$A$6:$A$65,B148)=0,"UNMATCHED ID",IF(COUNTIFS('Equipment Register'!$A$6:$A$65,B148)&gt;1,"DUPLICATE ID","OK"))))</x:f>
      </x:c>
    </x:row>
    <x:row r="149">
      <x:c r="A149" s="16"/>
      <x:c r="B149" s="16"/>
      <x:c r="C149" s="21" t="str">
        <x:f>IF(B149="","",IF(COUNTIFS('Equipment Register'!$A$6:$A$65,B149)=0,"ID NOT FOUND",IF(COUNTIFS('Equipment Register'!$A$6:$A$65,B149)&gt;1,"DUPLICATE ID",INDEX('Equipment Register'!$B$6:$B$65,MATCH(B149,'Equipment Register'!$A$6:$A$65,0)))))</x:f>
      </x:c>
      <x:c r="D149" s="31"/>
      <x:c r="E149" s="29"/>
      <x:c r="F149" s="16"/>
      <x:c r="G149" s="16"/>
      <x:c r="H149" s="19"/>
      <x:c r="I149" s="26"/>
      <x:c r="J149" s="26"/>
      <x:c r="K149" s="26"/>
      <x:c r="L149" s="27" t="str">
        <x:f>IF(COUNTA(I149:K149)=0,"",IF(OR(COUNT(I149:K149)&lt;&gt;COUNTA(I149:K149),MIN(I149:K149)&lt;0),"CHECK COST",SUM(I149:K149)))</x:f>
      </x:c>
      <x:c r="M149" s="17"/>
      <x:c r="N149" s="19"/>
      <x:c r="O149" s="16"/>
      <x:c r="P149" s="16"/>
      <x:c r="Q149" s="16"/>
      <x:c r="R149" s="21" t="str">
        <x:f>IF(A149="","",IF(B149="","MISSING ID",IF(COUNTIFS('Equipment Register'!$A$6:$A$65,B149)=0,"UNMATCHED ID",IF(COUNTIFS('Equipment Register'!$A$6:$A$65,B149)&gt;1,"DUPLICATE ID","OK"))))</x:f>
      </x:c>
    </x:row>
    <x:row r="150">
      <x:c r="A150" s="16"/>
      <x:c r="B150" s="16"/>
      <x:c r="C150" s="21" t="str">
        <x:f>IF(B150="","",IF(COUNTIFS('Equipment Register'!$A$6:$A$65,B150)=0,"ID NOT FOUND",IF(COUNTIFS('Equipment Register'!$A$6:$A$65,B150)&gt;1,"DUPLICATE ID",INDEX('Equipment Register'!$B$6:$B$65,MATCH(B150,'Equipment Register'!$A$6:$A$65,0)))))</x:f>
      </x:c>
      <x:c r="D150" s="31"/>
      <x:c r="E150" s="29"/>
      <x:c r="F150" s="16"/>
      <x:c r="G150" s="16"/>
      <x:c r="H150" s="19"/>
      <x:c r="I150" s="26"/>
      <x:c r="J150" s="26"/>
      <x:c r="K150" s="26"/>
      <x:c r="L150" s="27" t="str">
        <x:f>IF(COUNTA(I150:K150)=0,"",IF(OR(COUNT(I150:K150)&lt;&gt;COUNTA(I150:K150),MIN(I150:K150)&lt;0),"CHECK COST",SUM(I150:K150)))</x:f>
      </x:c>
      <x:c r="M150" s="17"/>
      <x:c r="N150" s="19"/>
      <x:c r="O150" s="16"/>
      <x:c r="P150" s="16"/>
      <x:c r="Q150" s="16"/>
      <x:c r="R150" s="21" t="str">
        <x:f>IF(A150="","",IF(B150="","MISSING ID",IF(COUNTIFS('Equipment Register'!$A$6:$A$65,B150)=0,"UNMATCHED ID",IF(COUNTIFS('Equipment Register'!$A$6:$A$65,B150)&gt;1,"DUPLICATE ID","OK"))))</x:f>
      </x:c>
    </x:row>
    <x:row r="151">
      <x:c r="A151" s="16"/>
      <x:c r="B151" s="16"/>
      <x:c r="C151" s="21" t="str">
        <x:f>IF(B151="","",IF(COUNTIFS('Equipment Register'!$A$6:$A$65,B151)=0,"ID NOT FOUND",IF(COUNTIFS('Equipment Register'!$A$6:$A$65,B151)&gt;1,"DUPLICATE ID",INDEX('Equipment Register'!$B$6:$B$65,MATCH(B151,'Equipment Register'!$A$6:$A$65,0)))))</x:f>
      </x:c>
      <x:c r="D151" s="31"/>
      <x:c r="E151" s="29"/>
      <x:c r="F151" s="16"/>
      <x:c r="G151" s="16"/>
      <x:c r="H151" s="19"/>
      <x:c r="I151" s="26"/>
      <x:c r="J151" s="26"/>
      <x:c r="K151" s="26"/>
      <x:c r="L151" s="27" t="str">
        <x:f>IF(COUNTA(I151:K151)=0,"",IF(OR(COUNT(I151:K151)&lt;&gt;COUNTA(I151:K151),MIN(I151:K151)&lt;0),"CHECK COST",SUM(I151:K151)))</x:f>
      </x:c>
      <x:c r="M151" s="17"/>
      <x:c r="N151" s="19"/>
      <x:c r="O151" s="16"/>
      <x:c r="P151" s="16"/>
      <x:c r="Q151" s="16"/>
      <x:c r="R151" s="21" t="str">
        <x:f>IF(A151="","",IF(B151="","MISSING ID",IF(COUNTIFS('Equipment Register'!$A$6:$A$65,B151)=0,"UNMATCHED ID",IF(COUNTIFS('Equipment Register'!$A$6:$A$65,B151)&gt;1,"DUPLICATE ID","OK"))))</x:f>
      </x:c>
    </x:row>
    <x:row r="152">
      <x:c r="A152" s="16"/>
      <x:c r="B152" s="16"/>
      <x:c r="C152" s="21" t="str">
        <x:f>IF(B152="","",IF(COUNTIFS('Equipment Register'!$A$6:$A$65,B152)=0,"ID NOT FOUND",IF(COUNTIFS('Equipment Register'!$A$6:$A$65,B152)&gt;1,"DUPLICATE ID",INDEX('Equipment Register'!$B$6:$B$65,MATCH(B152,'Equipment Register'!$A$6:$A$65,0)))))</x:f>
      </x:c>
      <x:c r="D152" s="31"/>
      <x:c r="E152" s="29"/>
      <x:c r="F152" s="16"/>
      <x:c r="G152" s="16"/>
      <x:c r="H152" s="19"/>
      <x:c r="I152" s="26"/>
      <x:c r="J152" s="26"/>
      <x:c r="K152" s="26"/>
      <x:c r="L152" s="27" t="str">
        <x:f>IF(COUNTA(I152:K152)=0,"",IF(OR(COUNT(I152:K152)&lt;&gt;COUNTA(I152:K152),MIN(I152:K152)&lt;0),"CHECK COST",SUM(I152:K152)))</x:f>
      </x:c>
      <x:c r="M152" s="17"/>
      <x:c r="N152" s="19"/>
      <x:c r="O152" s="16"/>
      <x:c r="P152" s="16"/>
      <x:c r="Q152" s="16"/>
      <x:c r="R152" s="21" t="str">
        <x:f>IF(A152="","",IF(B152="","MISSING ID",IF(COUNTIFS('Equipment Register'!$A$6:$A$65,B152)=0,"UNMATCHED ID",IF(COUNTIFS('Equipment Register'!$A$6:$A$65,B152)&gt;1,"DUPLICATE ID","OK"))))</x:f>
      </x:c>
    </x:row>
    <x:row r="153">
      <x:c r="A153" s="16"/>
      <x:c r="B153" s="16"/>
      <x:c r="C153" s="21" t="str">
        <x:f>IF(B153="","",IF(COUNTIFS('Equipment Register'!$A$6:$A$65,B153)=0,"ID NOT FOUND",IF(COUNTIFS('Equipment Register'!$A$6:$A$65,B153)&gt;1,"DUPLICATE ID",INDEX('Equipment Register'!$B$6:$B$65,MATCH(B153,'Equipment Register'!$A$6:$A$65,0)))))</x:f>
      </x:c>
      <x:c r="D153" s="31"/>
      <x:c r="E153" s="29"/>
      <x:c r="F153" s="16"/>
      <x:c r="G153" s="16"/>
      <x:c r="H153" s="19"/>
      <x:c r="I153" s="26"/>
      <x:c r="J153" s="26"/>
      <x:c r="K153" s="26"/>
      <x:c r="L153" s="27" t="str">
        <x:f>IF(COUNTA(I153:K153)=0,"",IF(OR(COUNT(I153:K153)&lt;&gt;COUNTA(I153:K153),MIN(I153:K153)&lt;0),"CHECK COST",SUM(I153:K153)))</x:f>
      </x:c>
      <x:c r="M153" s="17"/>
      <x:c r="N153" s="19"/>
      <x:c r="O153" s="16"/>
      <x:c r="P153" s="16"/>
      <x:c r="Q153" s="16"/>
      <x:c r="R153" s="21" t="str">
        <x:f>IF(A153="","",IF(B153="","MISSING ID",IF(COUNTIFS('Equipment Register'!$A$6:$A$65,B153)=0,"UNMATCHED ID",IF(COUNTIFS('Equipment Register'!$A$6:$A$65,B153)&gt;1,"DUPLICATE ID","OK"))))</x:f>
      </x:c>
    </x:row>
    <x:row r="154">
      <x:c r="A154" s="16"/>
      <x:c r="B154" s="16"/>
      <x:c r="C154" s="21" t="str">
        <x:f>IF(B154="","",IF(COUNTIFS('Equipment Register'!$A$6:$A$65,B154)=0,"ID NOT FOUND",IF(COUNTIFS('Equipment Register'!$A$6:$A$65,B154)&gt;1,"DUPLICATE ID",INDEX('Equipment Register'!$B$6:$B$65,MATCH(B154,'Equipment Register'!$A$6:$A$65,0)))))</x:f>
      </x:c>
      <x:c r="D154" s="31"/>
      <x:c r="E154" s="29"/>
      <x:c r="F154" s="16"/>
      <x:c r="G154" s="16"/>
      <x:c r="H154" s="19"/>
      <x:c r="I154" s="26"/>
      <x:c r="J154" s="26"/>
      <x:c r="K154" s="26"/>
      <x:c r="L154" s="27" t="str">
        <x:f>IF(COUNTA(I154:K154)=0,"",IF(OR(COUNT(I154:K154)&lt;&gt;COUNTA(I154:K154),MIN(I154:K154)&lt;0),"CHECK COST",SUM(I154:K154)))</x:f>
      </x:c>
      <x:c r="M154" s="17"/>
      <x:c r="N154" s="19"/>
      <x:c r="O154" s="16"/>
      <x:c r="P154" s="16"/>
      <x:c r="Q154" s="16"/>
      <x:c r="R154" s="21" t="str">
        <x:f>IF(A154="","",IF(B154="","MISSING ID",IF(COUNTIFS('Equipment Register'!$A$6:$A$65,B154)=0,"UNMATCHED ID",IF(COUNTIFS('Equipment Register'!$A$6:$A$65,B154)&gt;1,"DUPLICATE ID","OK"))))</x:f>
      </x:c>
    </x:row>
    <x:row r="155">
      <x:c r="A155" s="16"/>
      <x:c r="B155" s="16"/>
      <x:c r="C155" s="21" t="str">
        <x:f>IF(B155="","",IF(COUNTIFS('Equipment Register'!$A$6:$A$65,B155)=0,"ID NOT FOUND",IF(COUNTIFS('Equipment Register'!$A$6:$A$65,B155)&gt;1,"DUPLICATE ID",INDEX('Equipment Register'!$B$6:$B$65,MATCH(B155,'Equipment Register'!$A$6:$A$65,0)))))</x:f>
      </x:c>
      <x:c r="D155" s="31"/>
      <x:c r="E155" s="29"/>
      <x:c r="F155" s="16"/>
      <x:c r="G155" s="16"/>
      <x:c r="H155" s="19"/>
      <x:c r="I155" s="26"/>
      <x:c r="J155" s="26"/>
      <x:c r="K155" s="26"/>
      <x:c r="L155" s="27" t="str">
        <x:f>IF(COUNTA(I155:K155)=0,"",IF(OR(COUNT(I155:K155)&lt;&gt;COUNTA(I155:K155),MIN(I155:K155)&lt;0),"CHECK COST",SUM(I155:K155)))</x:f>
      </x:c>
      <x:c r="M155" s="17"/>
      <x:c r="N155" s="19"/>
      <x:c r="O155" s="16"/>
      <x:c r="P155" s="16"/>
      <x:c r="Q155" s="16"/>
      <x:c r="R155" s="21" t="str">
        <x:f>IF(A155="","",IF(B155="","MISSING ID",IF(COUNTIFS('Equipment Register'!$A$6:$A$65,B155)=0,"UNMATCHED ID",IF(COUNTIFS('Equipment Register'!$A$6:$A$65,B155)&gt;1,"DUPLICATE ID","OK"))))</x:f>
      </x:c>
    </x:row>
  </x:sheetData>
  <x:dataValidations count="5">
    <x:dataValidation type="list" sqref="E6:E155">
      <x:formula1>"Inspection,Preventive Maintenance,Repair,Cleaning,Lubrication,Adjustment,Replacement,Calibration,Other"</x:formula1>
    </x:dataValidation>
    <x:dataValidation type="list" sqref="O6:O155">
      <x:formula1>"Scheduled,In Progress,Completed,Deferred,Cancelled"</x:formula1>
    </x:dataValidation>
    <x:dataValidation type="decimal" operator="greaterThanOrEqual" sqref="I6:I155">
      <x:formula1>0</x:formula1>
    </x:dataValidation>
    <x:dataValidation type="decimal" operator="greaterThanOrEqual" sqref="J6:J155">
      <x:formula1>0</x:formula1>
    </x:dataValidation>
    <x:dataValidation type="decimal" operator="greaterThanOrEqual" sqref="K6:K155">
      <x:formula1>0</x:formula1>
    </x:dataValidation>
  </x:dataValidations>
  <x:pageMargins left="0.7" right="0.7" top="0.75" bottom="0.75" header="0.3" footer="0.3"/>
  <x:tableParts count="1">
    <x:tablePart xmlns:r="http://schemas.openxmlformats.org/officeDocument/2006/relationships" r:id="R234495bb2cc94831"/>
  </x:tableParts>
</x:worksheet>
</file>

<file path=xl/worksheets/sheet2.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5" hidden="0" customWidth="1"/>
    <x:col min="2" max="2" width="39" hidden="0" customWidth="1"/>
    <x:col min="3" max="3" width="22" hidden="0" customWidth="1"/>
    <x:col min="4" max="4" width="24" hidden="0" customWidth="1"/>
    <x:col min="5" max="5" width="20" hidden="0" customWidth="1"/>
    <x:col min="6" max="6" width="20" hidden="0" customWidth="1"/>
    <x:col min="7" max="7" width="17" hidden="0" customWidth="1"/>
    <x:col min="8" max="8" width="20" hidden="0" customWidth="1"/>
    <x:col min="9" max="9" width="17" hidden="0" customWidth="1"/>
    <x:col min="10" max="10" width="17" hidden="0" customWidth="1"/>
    <x:col min="11" max="11" width="20" hidden="0" customWidth="1"/>
    <x:col min="12" max="12" width="21" hidden="0" customWidth="1"/>
    <x:col min="13" max="13" width="24" hidden="0" customWidth="1"/>
    <x:col min="14" max="14" width="19" hidden="0" customWidth="1"/>
    <x:col min="15" max="15" width="20" hidden="0" customWidth="1"/>
    <x:col min="16" max="16" width="25" hidden="0" customWidth="1"/>
    <x:col min="17" max="17" width="20" hidden="0" customWidth="1"/>
    <x:col min="18" max="18" width="39" hidden="0" customWidth="1"/>
    <x:col min="19" max="19" width="19" hidden="0" customWidth="1"/>
  </x:cols>
  <x:sheetData>
    <x:row r="1">
      <x:c r="A1" s="2"/>
      <x:c r="B1" s="2"/>
      <x:c r="C1" s="2"/>
      <x:c r="D1" s="2"/>
      <x:c r="E1" s="2"/>
      <x:c r="F1" s="2"/>
      <x:c r="G1" s="2"/>
      <x:c r="H1" s="2"/>
      <x:c r="I1" s="2"/>
      <x:c r="J1" s="2"/>
      <x:c r="K1" s="2"/>
      <x:c r="L1" s="2"/>
      <x:c r="M1" s="2"/>
      <x:c r="N1" s="2"/>
      <x:c r="O1" s="2"/>
      <x:c r="P1" s="2"/>
      <x:c r="Q1" s="2"/>
      <x:c r="R1" s="2"/>
      <x:c r="S1" s="2"/>
    </x:row>
    <x:row r="2" ht="30" customHeight="1">
      <x:c r="A2" s="3" t="str">
        <x:v>Equipment Register</x:v>
      </x:c>
      <x:c r="B2" s="2"/>
      <x:c r="C2" s="2"/>
      <x:c r="D2" s="2"/>
      <x:c r="E2" s="2"/>
      <x:c r="F2" s="2"/>
      <x:c r="G2" s="2"/>
      <x:c r="H2" s="2"/>
      <x:c r="I2" s="2"/>
      <x:c r="J2" s="2"/>
      <x:c r="K2" s="2"/>
      <x:c r="L2" s="2"/>
      <x:c r="M2" s="2"/>
      <x:c r="N2" s="2"/>
      <x:c r="O2" s="2"/>
      <x:c r="P2" s="2"/>
      <x:c r="Q2" s="2"/>
      <x:c r="R2" s="2"/>
      <x:c r="S2" s="2"/>
    </x:row>
    <x:row r="3">
      <x:c r="A3" s="4" t="str">
        <x:v>Fictional sample assets. Replace these rows; keep one unique Equipment ID per asset.</x:v>
      </x:c>
      <x:c r="B3" s="2"/>
      <x:c r="C3" s="2"/>
      <x:c r="D3" s="2"/>
      <x:c r="E3" s="2"/>
      <x:c r="F3" s="2"/>
      <x:c r="G3" s="2"/>
      <x:c r="H3" s="2"/>
      <x:c r="I3" s="2"/>
      <x:c r="J3" s="2"/>
      <x:c r="K3" s="2"/>
      <x:c r="L3" s="2"/>
      <x:c r="M3" s="2"/>
      <x:c r="N3" s="2"/>
      <x:c r="O3" s="2"/>
      <x:c r="P3" s="2"/>
      <x:c r="Q3" s="2"/>
      <x:c r="R3" s="2"/>
      <x:c r="S3" s="2"/>
    </x:row>
    <x:row r="4">
      <x:c r="A4" s="2"/>
      <x:c r="B4" s="2"/>
      <x:c r="C4" s="2"/>
      <x:c r="D4" s="2"/>
      <x:c r="E4" s="2"/>
      <x:c r="F4" s="2"/>
      <x:c r="G4" s="2"/>
      <x:c r="H4" s="2"/>
      <x:c r="I4" s="2"/>
      <x:c r="J4" s="2"/>
      <x:c r="K4" s="2"/>
      <x:c r="L4" s="2"/>
      <x:c r="M4" s="2"/>
      <x:c r="N4" s="2"/>
      <x:c r="O4" s="2"/>
      <x:c r="P4" s="2"/>
      <x:c r="Q4" s="2"/>
      <x:c r="R4" s="2"/>
      <x:c r="S4" s="2"/>
    </x:row>
    <x:row r="5" ht="38" customHeight="1">
      <x:c r="A5" s="8" t="str">
        <x:v>Equipment ID</x:v>
      </x:c>
      <x:c r="B5" s="8" t="str">
        <x:v>Equipment Name</x:v>
      </x:c>
      <x:c r="C5" s="8" t="str">
        <x:v>Category</x:v>
      </x:c>
      <x:c r="D5" s="8" t="str">
        <x:v>Location</x:v>
      </x:c>
      <x:c r="E5" s="8" t="str">
        <x:v>Department</x:v>
      </x:c>
      <x:c r="F5" s="8" t="str">
        <x:v>Manufacturer</x:v>
      </x:c>
      <x:c r="G5" s="8" t="str">
        <x:v>Model</x:v>
      </x:c>
      <x:c r="H5" s="8" t="str">
        <x:v>Serial Number</x:v>
      </x:c>
      <x:c r="I5" s="8" t="str">
        <x:v>Acquisition Date</x:v>
      </x:c>
      <x:c r="J5" s="8" t="str">
        <x:v>In-Service Date</x:v>
      </x:c>
      <x:c r="K5" s="8" t="str">
        <x:v>Service Interval Days</x:v>
      </x:c>
      <x:c r="L5" s="8" t="str">
        <x:v>Service Interval Hours</x:v>
      </x:c>
      <x:c r="M5" s="8" t="str">
        <x:v>Current Meter / Hours</x:v>
      </x:c>
      <x:c r="N5" s="8" t="str">
        <x:v>Status</x:v>
      </x:c>
      <x:c r="O5" s="8" t="str">
        <x:v>Next Service Date</x:v>
      </x:c>
      <x:c r="P5" s="8" t="str">
        <x:v>Next Service Meter / Hours</x:v>
      </x:c>
      <x:c r="Q5" s="8" t="str">
        <x:v>Last Service Date</x:v>
      </x:c>
      <x:c r="R5" s="8" t="str">
        <x:v>Notes</x:v>
      </x:c>
      <x:c r="S5" s="8" t="str">
        <x:v>ID Check</x:v>
      </x:c>
    </x:row>
    <x:row r="6" ht="34" customHeight="1">
      <x:c r="A6" s="16" t="str">
        <x:v>EQ-001</x:v>
      </x:c>
      <x:c r="B6" s="16" t="str">
        <x:v>Workshop Table Saw TS-101</x:v>
      </x:c>
      <x:c r="C6" s="16" t="str">
        <x:v>Shop equipment</x:v>
      </x:c>
      <x:c r="D6" s="16" t="str">
        <x:v>Workshop A</x:v>
      </x:c>
      <x:c r="E6" s="16" t="str">
        <x:v>Operations</x:v>
      </x:c>
      <x:c r="F6" s="16" t="str">
        <x:v>Example Tools</x:v>
      </x:c>
      <x:c r="G6" s="16" t="str">
        <x:v>TS-101</x:v>
      </x:c>
      <x:c r="H6" s="16" t="str">
        <x:v>EX-TS-1001</x:v>
      </x:c>
      <x:c r="I6" s="17" t="n">
        <x:v>44630</x:v>
      </x:c>
      <x:c r="J6" s="17" t="n">
        <x:v>44652</x:v>
      </x:c>
      <x:c r="K6" s="18" t="n">
        <x:v>90</x:v>
      </x:c>
      <x:c r="L6" s="19" t="n">
        <x:v>200</x:v>
      </x:c>
      <x:c r="M6" s="19" t="n">
        <x:v>1200</x:v>
      </x:c>
      <x:c r="N6" s="16" t="str">
        <x:v>Active</x:v>
      </x:c>
      <x:c r="O6" s="17" t="n">
        <x:v>46285</x:v>
      </x:c>
      <x:c r="P6" s="19" t="n">
        <x:v>1300</x:v>
      </x:c>
      <x:c r="Q6" s="17" t="n">
        <x:v>46235</x:v>
      </x:c>
      <x:c r="R6" s="16" t="str">
        <x:v>Fictional example</x:v>
      </x:c>
      <x:c r="S6" s="21" t="str">
        <x:f>IF(A6="","",IF(COUNTIFS($A$6:$A$65,A6)&gt;1,"DUPLICATE ID","OK"))</x:f>
        <x:v>OK</x:v>
      </x:c>
    </x:row>
    <x:row r="7" ht="34" customHeight="1">
      <x:c r="A7" s="16" t="str">
        <x:v>EQ-002</x:v>
      </x:c>
      <x:c r="B7" s="16" t="str">
        <x:v>Label Printer LP-202</x:v>
      </x:c>
      <x:c r="C7" s="16" t="str">
        <x:v>Office equipment</x:v>
      </x:c>
      <x:c r="D7" s="16" t="str">
        <x:v>Packing desk</x:v>
      </x:c>
      <x:c r="E7" s="16" t="str">
        <x:v>Fulfillment</x:v>
      </x:c>
      <x:c r="F7" s="16" t="str">
        <x:v>Example Print</x:v>
      </x:c>
      <x:c r="G7" s="16" t="str">
        <x:v>LP-202</x:v>
      </x:c>
      <x:c r="H7" s="16" t="str">
        <x:v>EX-LP-2002</x:v>
      </x:c>
      <x:c r="I7" s="17" t="n">
        <x:v>45082</x:v>
      </x:c>
      <x:c r="J7" s="17" t="n">
        <x:v>45089</x:v>
      </x:c>
      <x:c r="K7" s="18" t="n">
        <x:v>60</x:v>
      </x:c>
      <x:c r="L7" s="19" t="n">
        <x:v>100</x:v>
      </x:c>
      <x:c r="M7" s="19" t="n">
        <x:v>500</x:v>
      </x:c>
      <x:c r="N7" s="16" t="str">
        <x:v>Active</x:v>
      </x:c>
      <x:c r="O7" s="17" t="n">
        <x:v>46280</x:v>
      </x:c>
      <x:c r="P7" s="19" t="n">
        <x:v>600</x:v>
      </x:c>
      <x:c r="Q7" s="17" t="n">
        <x:v>46254</x:v>
      </x:c>
      <x:c r="R7" s="16" t="str">
        <x:v>Fictional example</x:v>
      </x:c>
      <x:c r="S7" s="21" t="str">
        <x:f>IF(A7="","",IF(COUNTIFS($A$6:$A$65,A7)&gt;1,"DUPLICATE ID","OK"))</x:f>
        <x:v>OK</x:v>
      </x:c>
    </x:row>
    <x:row r="8" ht="34" customHeight="1">
      <x:c r="A8" s="16" t="str">
        <x:v>EQ-003</x:v>
      </x:c>
      <x:c r="B8" s="16" t="str">
        <x:v>Portable Compressor PC-303</x:v>
      </x:c>
      <x:c r="C8" s="16" t="str">
        <x:v>Shop equipment</x:v>
      </x:c>
      <x:c r="D8" s="16" t="str">
        <x:v>Workshop B</x:v>
      </x:c>
      <x:c r="E8" s="16" t="str">
        <x:v>Operations</x:v>
      </x:c>
      <x:c r="F8" s="16" t="str">
        <x:v>Example Air</x:v>
      </x:c>
      <x:c r="G8" s="16" t="str">
        <x:v>PC-303</x:v>
      </x:c>
      <x:c r="H8" s="16" t="str">
        <x:v>EX-PC-3003</x:v>
      </x:c>
      <x:c r="I8" s="17" t="n">
        <x:v>44320</x:v>
      </x:c>
      <x:c r="J8" s="17" t="n">
        <x:v>44336</x:v>
      </x:c>
      <x:c r="K8" s="18" t="n">
        <x:v>120</x:v>
      </x:c>
      <x:c r="L8" s="19" t="n">
        <x:v>100</x:v>
      </x:c>
      <x:c r="M8" s="19" t="n">
        <x:v>320</x:v>
      </x:c>
      <x:c r="N8" s="16" t="str">
        <x:v>Active</x:v>
      </x:c>
      <x:c r="O8" s="17" t="n">
        <x:v>46296</x:v>
      </x:c>
      <x:c r="P8" s="19" t="n">
        <x:v>350</x:v>
      </x:c>
      <x:c r="Q8" s="17" t="n">
        <x:v>46270</x:v>
      </x:c>
      <x:c r="R8" s="16" t="str">
        <x:v>Fictional example</x:v>
      </x:c>
      <x:c r="S8" s="21" t="str">
        <x:f>IF(A8="","",IF(COUNTIFS($A$6:$A$65,A8)&gt;1,"DUPLICATE ID","OK"))</x:f>
        <x:v>OK</x:v>
      </x:c>
    </x:row>
    <x:row r="9" ht="34" customHeight="1">
      <x:c r="A9" s="16" t="str">
        <x:v>EQ-004</x:v>
      </x:c>
      <x:c r="B9" s="16" t="str">
        <x:v>Packaging Line Conveyor Motor CM-004</x:v>
      </x:c>
      <x:c r="C9" s="16" t="str">
        <x:v>Production equipment</x:v>
      </x:c>
      <x:c r="D9" s="16" t="str">
        <x:v>Packaging line</x:v>
      </x:c>
      <x:c r="E9" s="16" t="str">
        <x:v>Fulfillment</x:v>
      </x:c>
      <x:c r="F9" s="16" t="str">
        <x:v>Example Motion</x:v>
      </x:c>
      <x:c r="G9" s="16" t="str">
        <x:v>CM-004</x:v>
      </x:c>
      <x:c r="H9" s="16" t="str">
        <x:v>EX-CM-4004</x:v>
      </x:c>
      <x:c r="I9" s="17" t="n">
        <x:v>44148</x:v>
      </x:c>
      <x:c r="J9" s="17" t="n">
        <x:v>44201</x:v>
      </x:c>
      <x:c r="K9" s="18" t="n">
        <x:v>45</x:v>
      </x:c>
      <x:c r="L9" s="19" t="n">
        <x:v>150</x:v>
      </x:c>
      <x:c r="M9" s="19" t="n">
        <x:v>990</x:v>
      </x:c>
      <x:c r="N9" s="16" t="str">
        <x:v>Active</x:v>
      </x:c>
      <x:c r="O9" s="17" t="n">
        <x:v>46326</x:v>
      </x:c>
      <x:c r="P9" s="19" t="n">
        <x:v>1000</x:v>
      </x:c>
      <x:c r="Q9" s="17" t="n">
        <x:v>46285</x:v>
      </x:c>
      <x:c r="R9" s="16" t="str">
        <x:v>Fictional example</x:v>
      </x:c>
      <x:c r="S9" s="21" t="str">
        <x:f>IF(A9="","",IF(COUNTIFS($A$6:$A$65,A9)&gt;1,"DUPLICATE ID","OK"))</x:f>
        <x:v>OK</x:v>
      </x:c>
    </x:row>
    <x:row r="10" ht="34" customHeight="1">
      <x:c r="A10" s="16" t="str">
        <x:v>EQ-005</x:v>
      </x:c>
      <x:c r="B10" s="16" t="str">
        <x:v>Office Copier OC-505</x:v>
      </x:c>
      <x:c r="C10" s="16" t="str">
        <x:v>Office equipment</x:v>
      </x:c>
      <x:c r="D10" s="16" t="str">
        <x:v>Office west</x:v>
      </x:c>
      <x:c r="E10" s="16" t="str">
        <x:v>Administration</x:v>
      </x:c>
      <x:c r="F10" s="16" t="str">
        <x:v>Example Office</x:v>
      </x:c>
      <x:c r="G10" s="16" t="str">
        <x:v>OC-505</x:v>
      </x:c>
      <x:c r="H10" s="16" t="str">
        <x:v>EX-OC-5005</x:v>
      </x:c>
      <x:c r="I10" s="17" t="n">
        <x:v>45324</x:v>
      </x:c>
      <x:c r="J10" s="17" t="n">
        <x:v>45334</x:v>
      </x:c>
      <x:c r="K10" s="18" t="n">
        <x:v>180</x:v>
      </x:c>
      <x:c r="L10" s="19" t="n">
        <x:v>2000</x:v>
      </x:c>
      <x:c r="M10" s="19" t="n">
        <x:v>10000</x:v>
      </x:c>
      <x:c r="N10" s="16" t="str">
        <x:v>Active</x:v>
      </x:c>
      <x:c r="O10" s="17" t="n">
        <x:v>46327</x:v>
      </x:c>
      <x:c r="P10" s="19" t="n">
        <x:v>12000</x:v>
      </x:c>
      <x:c r="Q10" s="17" t="n">
        <x:v>46277</x:v>
      </x:c>
      <x:c r="R10" s="16" t="str">
        <x:v>Fictional example</x:v>
      </x:c>
      <x:c r="S10" s="21" t="str">
        <x:f>IF(A10="","",IF(COUNTIFS($A$6:$A$65,A10)&gt;1,"DUPLICATE ID","OK"))</x:f>
        <x:v>OK</x:v>
      </x:c>
    </x:row>
    <x:row r="11" ht="34" customHeight="1">
      <x:c r="A11" s="16" t="str">
        <x:v>EQ-006</x:v>
      </x:c>
      <x:c r="B11" s="16" t="str">
        <x:v>Retired Shop Press SP-606</x:v>
      </x:c>
      <x:c r="C11" s="16" t="str">
        <x:v>Shop equipment</x:v>
      </x:c>
      <x:c r="D11" s="16" t="str">
        <x:v>Storage</x:v>
      </x:c>
      <x:c r="E11" s="16" t="str">
        <x:v>Operations</x:v>
      </x:c>
      <x:c r="F11" s="16" t="str">
        <x:v>Example Press</x:v>
      </x:c>
      <x:c r="G11" s="16" t="str">
        <x:v>SP-606</x:v>
      </x:c>
      <x:c r="H11" s="16" t="str">
        <x:v>EX-SP-6006</x:v>
      </x:c>
      <x:c r="I11" s="17" t="n">
        <x:v>43108</x:v>
      </x:c>
      <x:c r="J11" s="17" t="n">
        <x:v>43132</x:v>
      </x:c>
      <x:c r="K11" s="18" t="n">
        <x:v>90</x:v>
      </x:c>
      <x:c r="L11" s="19" t="n">
        <x:v>100</x:v>
      </x:c>
      <x:c r="M11" s="19" t="n">
        <x:v>900</x:v>
      </x:c>
      <x:c r="N11" s="16" t="str">
        <x:v>Retired</x:v>
      </x:c>
      <x:c r="O11" s="17" t="n">
        <x:v>46266</x:v>
      </x:c>
      <x:c r="P11" s="19" t="n">
        <x:v>1000</x:v>
      </x:c>
      <x:c r="Q11" s="17" t="n">
        <x:v>46204</x:v>
      </x:c>
      <x:c r="R11" s="16" t="str">
        <x:v>Historical example; excluded from current due list</x:v>
      </x:c>
      <x:c r="S11" s="21" t="str">
        <x:f>IF(A11="","",IF(COUNTIFS($A$6:$A$65,A11)&gt;1,"DUPLICATE ID","OK"))</x:f>
        <x:v>OK</x:v>
      </x:c>
    </x:row>
    <x:row r="12">
      <x:c r="A12" s="16"/>
      <x:c r="B12" s="16"/>
      <x:c r="C12" s="16"/>
      <x:c r="D12" s="16"/>
      <x:c r="E12" s="16"/>
      <x:c r="F12" s="16"/>
      <x:c r="G12" s="16"/>
      <x:c r="H12" s="16"/>
      <x:c r="I12" s="17"/>
      <x:c r="J12" s="17"/>
      <x:c r="K12" s="18"/>
      <x:c r="L12" s="19"/>
      <x:c r="M12" s="19"/>
      <x:c r="N12" s="16"/>
      <x:c r="O12" s="17"/>
      <x:c r="P12" s="19"/>
      <x:c r="Q12" s="17"/>
      <x:c r="R12" s="16"/>
      <x:c r="S12" s="21" t="str">
        <x:f>IF(A12="","",IF(COUNTIFS($A$6:$A$65,A12)&gt;1,"DUPLICATE ID","OK"))</x:f>
      </x:c>
    </x:row>
    <x:row r="13">
      <x:c r="A13" s="16"/>
      <x:c r="B13" s="16"/>
      <x:c r="C13" s="16"/>
      <x:c r="D13" s="16"/>
      <x:c r="E13" s="16"/>
      <x:c r="F13" s="16"/>
      <x:c r="G13" s="16"/>
      <x:c r="H13" s="16"/>
      <x:c r="I13" s="17"/>
      <x:c r="J13" s="17"/>
      <x:c r="K13" s="18"/>
      <x:c r="L13" s="19"/>
      <x:c r="M13" s="19"/>
      <x:c r="N13" s="16"/>
      <x:c r="O13" s="17"/>
      <x:c r="P13" s="19"/>
      <x:c r="Q13" s="17"/>
      <x:c r="R13" s="16"/>
      <x:c r="S13" s="21" t="str">
        <x:f>IF(A13="","",IF(COUNTIFS($A$6:$A$65,A13)&gt;1,"DUPLICATE ID","OK"))</x:f>
      </x:c>
    </x:row>
    <x:row r="14">
      <x:c r="A14" s="16"/>
      <x:c r="B14" s="16"/>
      <x:c r="C14" s="16"/>
      <x:c r="D14" s="16"/>
      <x:c r="E14" s="16"/>
      <x:c r="F14" s="16"/>
      <x:c r="G14" s="16"/>
      <x:c r="H14" s="16"/>
      <x:c r="I14" s="17"/>
      <x:c r="J14" s="17"/>
      <x:c r="K14" s="18"/>
      <x:c r="L14" s="19"/>
      <x:c r="M14" s="19"/>
      <x:c r="N14" s="16"/>
      <x:c r="O14" s="17"/>
      <x:c r="P14" s="19"/>
      <x:c r="Q14" s="17"/>
      <x:c r="R14" s="16"/>
      <x:c r="S14" s="21" t="str">
        <x:f>IF(A14="","",IF(COUNTIFS($A$6:$A$65,A14)&gt;1,"DUPLICATE ID","OK"))</x:f>
      </x:c>
    </x:row>
    <x:row r="15">
      <x:c r="A15" s="16"/>
      <x:c r="B15" s="16"/>
      <x:c r="C15" s="16"/>
      <x:c r="D15" s="16"/>
      <x:c r="E15" s="16"/>
      <x:c r="F15" s="16"/>
      <x:c r="G15" s="16"/>
      <x:c r="H15" s="16"/>
      <x:c r="I15" s="17"/>
      <x:c r="J15" s="17"/>
      <x:c r="K15" s="18"/>
      <x:c r="L15" s="19"/>
      <x:c r="M15" s="19"/>
      <x:c r="N15" s="16"/>
      <x:c r="O15" s="17"/>
      <x:c r="P15" s="19"/>
      <x:c r="Q15" s="17"/>
      <x:c r="R15" s="16"/>
      <x:c r="S15" s="21" t="str">
        <x:f>IF(A15="","",IF(COUNTIFS($A$6:$A$65,A15)&gt;1,"DUPLICATE ID","OK"))</x:f>
      </x:c>
    </x:row>
    <x:row r="16">
      <x:c r="A16" s="16"/>
      <x:c r="B16" s="16"/>
      <x:c r="C16" s="16"/>
      <x:c r="D16" s="16"/>
      <x:c r="E16" s="16"/>
      <x:c r="F16" s="16"/>
      <x:c r="G16" s="16"/>
      <x:c r="H16" s="16"/>
      <x:c r="I16" s="17"/>
      <x:c r="J16" s="17"/>
      <x:c r="K16" s="18"/>
      <x:c r="L16" s="19"/>
      <x:c r="M16" s="19"/>
      <x:c r="N16" s="16"/>
      <x:c r="O16" s="17"/>
      <x:c r="P16" s="19"/>
      <x:c r="Q16" s="17"/>
      <x:c r="R16" s="16"/>
      <x:c r="S16" s="21" t="str">
        <x:f>IF(A16="","",IF(COUNTIFS($A$6:$A$65,A16)&gt;1,"DUPLICATE ID","OK"))</x:f>
      </x:c>
    </x:row>
    <x:row r="17">
      <x:c r="A17" s="16"/>
      <x:c r="B17" s="16"/>
      <x:c r="C17" s="16"/>
      <x:c r="D17" s="16"/>
      <x:c r="E17" s="16"/>
      <x:c r="F17" s="16"/>
      <x:c r="G17" s="16"/>
      <x:c r="H17" s="16"/>
      <x:c r="I17" s="17"/>
      <x:c r="J17" s="17"/>
      <x:c r="K17" s="18"/>
      <x:c r="L17" s="19"/>
      <x:c r="M17" s="19"/>
      <x:c r="N17" s="16"/>
      <x:c r="O17" s="17"/>
      <x:c r="P17" s="19"/>
      <x:c r="Q17" s="17"/>
      <x:c r="R17" s="16"/>
      <x:c r="S17" s="21" t="str">
        <x:f>IF(A17="","",IF(COUNTIFS($A$6:$A$65,A17)&gt;1,"DUPLICATE ID","OK"))</x:f>
      </x:c>
    </x:row>
    <x:row r="18">
      <x:c r="A18" s="16"/>
      <x:c r="B18" s="16"/>
      <x:c r="C18" s="16"/>
      <x:c r="D18" s="16"/>
      <x:c r="E18" s="16"/>
      <x:c r="F18" s="16"/>
      <x:c r="G18" s="16"/>
      <x:c r="H18" s="16"/>
      <x:c r="I18" s="17"/>
      <x:c r="J18" s="17"/>
      <x:c r="K18" s="18"/>
      <x:c r="L18" s="19"/>
      <x:c r="M18" s="19"/>
      <x:c r="N18" s="16"/>
      <x:c r="O18" s="17"/>
      <x:c r="P18" s="19"/>
      <x:c r="Q18" s="17"/>
      <x:c r="R18" s="16"/>
      <x:c r="S18" s="21" t="str">
        <x:f>IF(A18="","",IF(COUNTIFS($A$6:$A$65,A18)&gt;1,"DUPLICATE ID","OK"))</x:f>
      </x:c>
    </x:row>
    <x:row r="19">
      <x:c r="A19" s="16"/>
      <x:c r="B19" s="16"/>
      <x:c r="C19" s="16"/>
      <x:c r="D19" s="16"/>
      <x:c r="E19" s="16"/>
      <x:c r="F19" s="16"/>
      <x:c r="G19" s="16"/>
      <x:c r="H19" s="16"/>
      <x:c r="I19" s="17"/>
      <x:c r="J19" s="17"/>
      <x:c r="K19" s="18"/>
      <x:c r="L19" s="19"/>
      <x:c r="M19" s="19"/>
      <x:c r="N19" s="16"/>
      <x:c r="O19" s="17"/>
      <x:c r="P19" s="19"/>
      <x:c r="Q19" s="17"/>
      <x:c r="R19" s="16"/>
      <x:c r="S19" s="21" t="str">
        <x:f>IF(A19="","",IF(COUNTIFS($A$6:$A$65,A19)&gt;1,"DUPLICATE ID","OK"))</x:f>
      </x:c>
    </x:row>
    <x:row r="20">
      <x:c r="A20" s="16"/>
      <x:c r="B20" s="16"/>
      <x:c r="C20" s="16"/>
      <x:c r="D20" s="16"/>
      <x:c r="E20" s="16"/>
      <x:c r="F20" s="16"/>
      <x:c r="G20" s="16"/>
      <x:c r="H20" s="16"/>
      <x:c r="I20" s="17"/>
      <x:c r="J20" s="17"/>
      <x:c r="K20" s="18"/>
      <x:c r="L20" s="19"/>
      <x:c r="M20" s="19"/>
      <x:c r="N20" s="16"/>
      <x:c r="O20" s="17"/>
      <x:c r="P20" s="19"/>
      <x:c r="Q20" s="17"/>
      <x:c r="R20" s="16"/>
      <x:c r="S20" s="21" t="str">
        <x:f>IF(A20="","",IF(COUNTIFS($A$6:$A$65,A20)&gt;1,"DUPLICATE ID","OK"))</x:f>
      </x:c>
    </x:row>
    <x:row r="21">
      <x:c r="A21" s="16"/>
      <x:c r="B21" s="16"/>
      <x:c r="C21" s="16"/>
      <x:c r="D21" s="16"/>
      <x:c r="E21" s="16"/>
      <x:c r="F21" s="16"/>
      <x:c r="G21" s="16"/>
      <x:c r="H21" s="16"/>
      <x:c r="I21" s="17"/>
      <x:c r="J21" s="17"/>
      <x:c r="K21" s="18"/>
      <x:c r="L21" s="19"/>
      <x:c r="M21" s="19"/>
      <x:c r="N21" s="16"/>
      <x:c r="O21" s="17"/>
      <x:c r="P21" s="19"/>
      <x:c r="Q21" s="17"/>
      <x:c r="R21" s="16"/>
      <x:c r="S21" s="21" t="str">
        <x:f>IF(A21="","",IF(COUNTIFS($A$6:$A$65,A21)&gt;1,"DUPLICATE ID","OK"))</x:f>
      </x:c>
    </x:row>
    <x:row r="22">
      <x:c r="A22" s="16"/>
      <x:c r="B22" s="16"/>
      <x:c r="C22" s="16"/>
      <x:c r="D22" s="16"/>
      <x:c r="E22" s="16"/>
      <x:c r="F22" s="16"/>
      <x:c r="G22" s="16"/>
      <x:c r="H22" s="16"/>
      <x:c r="I22" s="17"/>
      <x:c r="J22" s="17"/>
      <x:c r="K22" s="18"/>
      <x:c r="L22" s="19"/>
      <x:c r="M22" s="19"/>
      <x:c r="N22" s="16"/>
      <x:c r="O22" s="17"/>
      <x:c r="P22" s="19"/>
      <x:c r="Q22" s="17"/>
      <x:c r="R22" s="16"/>
      <x:c r="S22" s="21" t="str">
        <x:f>IF(A22="","",IF(COUNTIFS($A$6:$A$65,A22)&gt;1,"DUPLICATE ID","OK"))</x:f>
      </x:c>
    </x:row>
    <x:row r="23">
      <x:c r="A23" s="16"/>
      <x:c r="B23" s="16"/>
      <x:c r="C23" s="16"/>
      <x:c r="D23" s="16"/>
      <x:c r="E23" s="16"/>
      <x:c r="F23" s="16"/>
      <x:c r="G23" s="16"/>
      <x:c r="H23" s="16"/>
      <x:c r="I23" s="17"/>
      <x:c r="J23" s="17"/>
      <x:c r="K23" s="18"/>
      <x:c r="L23" s="19"/>
      <x:c r="M23" s="19"/>
      <x:c r="N23" s="16"/>
      <x:c r="O23" s="17"/>
      <x:c r="P23" s="19"/>
      <x:c r="Q23" s="17"/>
      <x:c r="R23" s="16"/>
      <x:c r="S23" s="21" t="str">
        <x:f>IF(A23="","",IF(COUNTIFS($A$6:$A$65,A23)&gt;1,"DUPLICATE ID","OK"))</x:f>
      </x:c>
    </x:row>
    <x:row r="24">
      <x:c r="A24" s="16"/>
      <x:c r="B24" s="16"/>
      <x:c r="C24" s="16"/>
      <x:c r="D24" s="16"/>
      <x:c r="E24" s="16"/>
      <x:c r="F24" s="16"/>
      <x:c r="G24" s="16"/>
      <x:c r="H24" s="16"/>
      <x:c r="I24" s="17"/>
      <x:c r="J24" s="17"/>
      <x:c r="K24" s="18"/>
      <x:c r="L24" s="19"/>
      <x:c r="M24" s="19"/>
      <x:c r="N24" s="16"/>
      <x:c r="O24" s="17"/>
      <x:c r="P24" s="19"/>
      <x:c r="Q24" s="17"/>
      <x:c r="R24" s="16"/>
      <x:c r="S24" s="21" t="str">
        <x:f>IF(A24="","",IF(COUNTIFS($A$6:$A$65,A24)&gt;1,"DUPLICATE ID","OK"))</x:f>
      </x:c>
    </x:row>
    <x:row r="25">
      <x:c r="A25" s="16"/>
      <x:c r="B25" s="16"/>
      <x:c r="C25" s="16"/>
      <x:c r="D25" s="16"/>
      <x:c r="E25" s="16"/>
      <x:c r="F25" s="16"/>
      <x:c r="G25" s="16"/>
      <x:c r="H25" s="16"/>
      <x:c r="I25" s="17"/>
      <x:c r="J25" s="17"/>
      <x:c r="K25" s="18"/>
      <x:c r="L25" s="19"/>
      <x:c r="M25" s="19"/>
      <x:c r="N25" s="16"/>
      <x:c r="O25" s="17"/>
      <x:c r="P25" s="19"/>
      <x:c r="Q25" s="17"/>
      <x:c r="R25" s="16"/>
      <x:c r="S25" s="21" t="str">
        <x:f>IF(A25="","",IF(COUNTIFS($A$6:$A$65,A25)&gt;1,"DUPLICATE ID","OK"))</x:f>
      </x:c>
    </x:row>
    <x:row r="26">
      <x:c r="A26" s="16"/>
      <x:c r="B26" s="16"/>
      <x:c r="C26" s="16"/>
      <x:c r="D26" s="16"/>
      <x:c r="E26" s="16"/>
      <x:c r="F26" s="16"/>
      <x:c r="G26" s="16"/>
      <x:c r="H26" s="16"/>
      <x:c r="I26" s="17"/>
      <x:c r="J26" s="17"/>
      <x:c r="K26" s="18"/>
      <x:c r="L26" s="19"/>
      <x:c r="M26" s="19"/>
      <x:c r="N26" s="16"/>
      <x:c r="O26" s="17"/>
      <x:c r="P26" s="19"/>
      <x:c r="Q26" s="17"/>
      <x:c r="R26" s="16"/>
      <x:c r="S26" s="21" t="str">
        <x:f>IF(A26="","",IF(COUNTIFS($A$6:$A$65,A26)&gt;1,"DUPLICATE ID","OK"))</x:f>
      </x:c>
    </x:row>
    <x:row r="27">
      <x:c r="A27" s="16"/>
      <x:c r="B27" s="16"/>
      <x:c r="C27" s="16"/>
      <x:c r="D27" s="16"/>
      <x:c r="E27" s="16"/>
      <x:c r="F27" s="16"/>
      <x:c r="G27" s="16"/>
      <x:c r="H27" s="16"/>
      <x:c r="I27" s="17"/>
      <x:c r="J27" s="17"/>
      <x:c r="K27" s="18"/>
      <x:c r="L27" s="19"/>
      <x:c r="M27" s="19"/>
      <x:c r="N27" s="16"/>
      <x:c r="O27" s="17"/>
      <x:c r="P27" s="19"/>
      <x:c r="Q27" s="17"/>
      <x:c r="R27" s="16"/>
      <x:c r="S27" s="21" t="str">
        <x:f>IF(A27="","",IF(COUNTIFS($A$6:$A$65,A27)&gt;1,"DUPLICATE ID","OK"))</x:f>
      </x:c>
    </x:row>
    <x:row r="28">
      <x:c r="A28" s="16"/>
      <x:c r="B28" s="16"/>
      <x:c r="C28" s="16"/>
      <x:c r="D28" s="16"/>
      <x:c r="E28" s="16"/>
      <x:c r="F28" s="16"/>
      <x:c r="G28" s="16"/>
      <x:c r="H28" s="16"/>
      <x:c r="I28" s="17"/>
      <x:c r="J28" s="17"/>
      <x:c r="K28" s="18"/>
      <x:c r="L28" s="19"/>
      <x:c r="M28" s="19"/>
      <x:c r="N28" s="16"/>
      <x:c r="O28" s="17"/>
      <x:c r="P28" s="19"/>
      <x:c r="Q28" s="17"/>
      <x:c r="R28" s="16"/>
      <x:c r="S28" s="21" t="str">
        <x:f>IF(A28="","",IF(COUNTIFS($A$6:$A$65,A28)&gt;1,"DUPLICATE ID","OK"))</x:f>
      </x:c>
    </x:row>
    <x:row r="29">
      <x:c r="A29" s="16"/>
      <x:c r="B29" s="16"/>
      <x:c r="C29" s="16"/>
      <x:c r="D29" s="16"/>
      <x:c r="E29" s="16"/>
      <x:c r="F29" s="16"/>
      <x:c r="G29" s="16"/>
      <x:c r="H29" s="16"/>
      <x:c r="I29" s="17"/>
      <x:c r="J29" s="17"/>
      <x:c r="K29" s="18"/>
      <x:c r="L29" s="19"/>
      <x:c r="M29" s="19"/>
      <x:c r="N29" s="16"/>
      <x:c r="O29" s="17"/>
      <x:c r="P29" s="19"/>
      <x:c r="Q29" s="17"/>
      <x:c r="R29" s="16"/>
      <x:c r="S29" s="21" t="str">
        <x:f>IF(A29="","",IF(COUNTIFS($A$6:$A$65,A29)&gt;1,"DUPLICATE ID","OK"))</x:f>
      </x:c>
    </x:row>
    <x:row r="30">
      <x:c r="A30" s="16"/>
      <x:c r="B30" s="16"/>
      <x:c r="C30" s="16"/>
      <x:c r="D30" s="16"/>
      <x:c r="E30" s="16"/>
      <x:c r="F30" s="16"/>
      <x:c r="G30" s="16"/>
      <x:c r="H30" s="16"/>
      <x:c r="I30" s="17"/>
      <x:c r="J30" s="17"/>
      <x:c r="K30" s="18"/>
      <x:c r="L30" s="19"/>
      <x:c r="M30" s="19"/>
      <x:c r="N30" s="16"/>
      <x:c r="O30" s="17"/>
      <x:c r="P30" s="19"/>
      <x:c r="Q30" s="17"/>
      <x:c r="R30" s="16"/>
      <x:c r="S30" s="21" t="str">
        <x:f>IF(A30="","",IF(COUNTIFS($A$6:$A$65,A30)&gt;1,"DUPLICATE ID","OK"))</x:f>
      </x:c>
    </x:row>
    <x:row r="31">
      <x:c r="A31" s="16"/>
      <x:c r="B31" s="16"/>
      <x:c r="C31" s="16"/>
      <x:c r="D31" s="16"/>
      <x:c r="E31" s="16"/>
      <x:c r="F31" s="16"/>
      <x:c r="G31" s="16"/>
      <x:c r="H31" s="16"/>
      <x:c r="I31" s="17"/>
      <x:c r="J31" s="17"/>
      <x:c r="K31" s="18"/>
      <x:c r="L31" s="19"/>
      <x:c r="M31" s="19"/>
      <x:c r="N31" s="16"/>
      <x:c r="O31" s="17"/>
      <x:c r="P31" s="19"/>
      <x:c r="Q31" s="17"/>
      <x:c r="R31" s="16"/>
      <x:c r="S31" s="21" t="str">
        <x:f>IF(A31="","",IF(COUNTIFS($A$6:$A$65,A31)&gt;1,"DUPLICATE ID","OK"))</x:f>
      </x:c>
    </x:row>
    <x:row r="32">
      <x:c r="A32" s="16"/>
      <x:c r="B32" s="16"/>
      <x:c r="C32" s="16"/>
      <x:c r="D32" s="16"/>
      <x:c r="E32" s="16"/>
      <x:c r="F32" s="16"/>
      <x:c r="G32" s="16"/>
      <x:c r="H32" s="16"/>
      <x:c r="I32" s="17"/>
      <x:c r="J32" s="17"/>
      <x:c r="K32" s="18"/>
      <x:c r="L32" s="19"/>
      <x:c r="M32" s="19"/>
      <x:c r="N32" s="16"/>
      <x:c r="O32" s="17"/>
      <x:c r="P32" s="19"/>
      <x:c r="Q32" s="17"/>
      <x:c r="R32" s="16"/>
      <x:c r="S32" s="21" t="str">
        <x:f>IF(A32="","",IF(COUNTIFS($A$6:$A$65,A32)&gt;1,"DUPLICATE ID","OK"))</x:f>
      </x:c>
    </x:row>
    <x:row r="33">
      <x:c r="A33" s="16"/>
      <x:c r="B33" s="16"/>
      <x:c r="C33" s="16"/>
      <x:c r="D33" s="16"/>
      <x:c r="E33" s="16"/>
      <x:c r="F33" s="16"/>
      <x:c r="G33" s="16"/>
      <x:c r="H33" s="16"/>
      <x:c r="I33" s="17"/>
      <x:c r="J33" s="17"/>
      <x:c r="K33" s="18"/>
      <x:c r="L33" s="19"/>
      <x:c r="M33" s="19"/>
      <x:c r="N33" s="16"/>
      <x:c r="O33" s="17"/>
      <x:c r="P33" s="19"/>
      <x:c r="Q33" s="17"/>
      <x:c r="R33" s="16"/>
      <x:c r="S33" s="21" t="str">
        <x:f>IF(A33="","",IF(COUNTIFS($A$6:$A$65,A33)&gt;1,"DUPLICATE ID","OK"))</x:f>
      </x:c>
    </x:row>
    <x:row r="34">
      <x:c r="A34" s="16"/>
      <x:c r="B34" s="16"/>
      <x:c r="C34" s="16"/>
      <x:c r="D34" s="16"/>
      <x:c r="E34" s="16"/>
      <x:c r="F34" s="16"/>
      <x:c r="G34" s="16"/>
      <x:c r="H34" s="16"/>
      <x:c r="I34" s="17"/>
      <x:c r="J34" s="17"/>
      <x:c r="K34" s="18"/>
      <x:c r="L34" s="19"/>
      <x:c r="M34" s="19"/>
      <x:c r="N34" s="16"/>
      <x:c r="O34" s="17"/>
      <x:c r="P34" s="19"/>
      <x:c r="Q34" s="17"/>
      <x:c r="R34" s="16"/>
      <x:c r="S34" s="21" t="str">
        <x:f>IF(A34="","",IF(COUNTIFS($A$6:$A$65,A34)&gt;1,"DUPLICATE ID","OK"))</x:f>
      </x:c>
    </x:row>
    <x:row r="35">
      <x:c r="A35" s="16"/>
      <x:c r="B35" s="16"/>
      <x:c r="C35" s="16"/>
      <x:c r="D35" s="16"/>
      <x:c r="E35" s="16"/>
      <x:c r="F35" s="16"/>
      <x:c r="G35" s="16"/>
      <x:c r="H35" s="16"/>
      <x:c r="I35" s="17"/>
      <x:c r="J35" s="17"/>
      <x:c r="K35" s="18"/>
      <x:c r="L35" s="19"/>
      <x:c r="M35" s="19"/>
      <x:c r="N35" s="16"/>
      <x:c r="O35" s="17"/>
      <x:c r="P35" s="19"/>
      <x:c r="Q35" s="17"/>
      <x:c r="R35" s="16"/>
      <x:c r="S35" s="21" t="str">
        <x:f>IF(A35="","",IF(COUNTIFS($A$6:$A$65,A35)&gt;1,"DUPLICATE ID","OK"))</x:f>
      </x:c>
    </x:row>
    <x:row r="36">
      <x:c r="A36" s="16"/>
      <x:c r="B36" s="16"/>
      <x:c r="C36" s="16"/>
      <x:c r="D36" s="16"/>
      <x:c r="E36" s="16"/>
      <x:c r="F36" s="16"/>
      <x:c r="G36" s="16"/>
      <x:c r="H36" s="16"/>
      <x:c r="I36" s="17"/>
      <x:c r="J36" s="17"/>
      <x:c r="K36" s="18"/>
      <x:c r="L36" s="19"/>
      <x:c r="M36" s="19"/>
      <x:c r="N36" s="16"/>
      <x:c r="O36" s="17"/>
      <x:c r="P36" s="19"/>
      <x:c r="Q36" s="17"/>
      <x:c r="R36" s="16"/>
      <x:c r="S36" s="21" t="str">
        <x:f>IF(A36="","",IF(COUNTIFS($A$6:$A$65,A36)&gt;1,"DUPLICATE ID","OK"))</x:f>
      </x:c>
    </x:row>
    <x:row r="37">
      <x:c r="A37" s="16"/>
      <x:c r="B37" s="16"/>
      <x:c r="C37" s="16"/>
      <x:c r="D37" s="16"/>
      <x:c r="E37" s="16"/>
      <x:c r="F37" s="16"/>
      <x:c r="G37" s="16"/>
      <x:c r="H37" s="16"/>
      <x:c r="I37" s="17"/>
      <x:c r="J37" s="17"/>
      <x:c r="K37" s="18"/>
      <x:c r="L37" s="19"/>
      <x:c r="M37" s="19"/>
      <x:c r="N37" s="16"/>
      <x:c r="O37" s="17"/>
      <x:c r="P37" s="19"/>
      <x:c r="Q37" s="17"/>
      <x:c r="R37" s="16"/>
      <x:c r="S37" s="21" t="str">
        <x:f>IF(A37="","",IF(COUNTIFS($A$6:$A$65,A37)&gt;1,"DUPLICATE ID","OK"))</x:f>
      </x:c>
    </x:row>
    <x:row r="38">
      <x:c r="A38" s="16"/>
      <x:c r="B38" s="16"/>
      <x:c r="C38" s="16"/>
      <x:c r="D38" s="16"/>
      <x:c r="E38" s="16"/>
      <x:c r="F38" s="16"/>
      <x:c r="G38" s="16"/>
      <x:c r="H38" s="16"/>
      <x:c r="I38" s="17"/>
      <x:c r="J38" s="17"/>
      <x:c r="K38" s="18"/>
      <x:c r="L38" s="19"/>
      <x:c r="M38" s="19"/>
      <x:c r="N38" s="16"/>
      <x:c r="O38" s="17"/>
      <x:c r="P38" s="19"/>
      <x:c r="Q38" s="17"/>
      <x:c r="R38" s="16"/>
      <x:c r="S38" s="21" t="str">
        <x:f>IF(A38="","",IF(COUNTIFS($A$6:$A$65,A38)&gt;1,"DUPLICATE ID","OK"))</x:f>
      </x:c>
    </x:row>
    <x:row r="39">
      <x:c r="A39" s="16"/>
      <x:c r="B39" s="16"/>
      <x:c r="C39" s="16"/>
      <x:c r="D39" s="16"/>
      <x:c r="E39" s="16"/>
      <x:c r="F39" s="16"/>
      <x:c r="G39" s="16"/>
      <x:c r="H39" s="16"/>
      <x:c r="I39" s="17"/>
      <x:c r="J39" s="17"/>
      <x:c r="K39" s="18"/>
      <x:c r="L39" s="19"/>
      <x:c r="M39" s="19"/>
      <x:c r="N39" s="16"/>
      <x:c r="O39" s="17"/>
      <x:c r="P39" s="19"/>
      <x:c r="Q39" s="17"/>
      <x:c r="R39" s="16"/>
      <x:c r="S39" s="21" t="str">
        <x:f>IF(A39="","",IF(COUNTIFS($A$6:$A$65,A39)&gt;1,"DUPLICATE ID","OK"))</x:f>
      </x:c>
    </x:row>
    <x:row r="40">
      <x:c r="A40" s="16"/>
      <x:c r="B40" s="16"/>
      <x:c r="C40" s="16"/>
      <x:c r="D40" s="16"/>
      <x:c r="E40" s="16"/>
      <x:c r="F40" s="16"/>
      <x:c r="G40" s="16"/>
      <x:c r="H40" s="16"/>
      <x:c r="I40" s="17"/>
      <x:c r="J40" s="17"/>
      <x:c r="K40" s="18"/>
      <x:c r="L40" s="19"/>
      <x:c r="M40" s="19"/>
      <x:c r="N40" s="16"/>
      <x:c r="O40" s="17"/>
      <x:c r="P40" s="19"/>
      <x:c r="Q40" s="17"/>
      <x:c r="R40" s="16"/>
      <x:c r="S40" s="21" t="str">
        <x:f>IF(A40="","",IF(COUNTIFS($A$6:$A$65,A40)&gt;1,"DUPLICATE ID","OK"))</x:f>
      </x:c>
    </x:row>
    <x:row r="41">
      <x:c r="A41" s="16"/>
      <x:c r="B41" s="16"/>
      <x:c r="C41" s="16"/>
      <x:c r="D41" s="16"/>
      <x:c r="E41" s="16"/>
      <x:c r="F41" s="16"/>
      <x:c r="G41" s="16"/>
      <x:c r="H41" s="16"/>
      <x:c r="I41" s="17"/>
      <x:c r="J41" s="17"/>
      <x:c r="K41" s="18"/>
      <x:c r="L41" s="19"/>
      <x:c r="M41" s="19"/>
      <x:c r="N41" s="16"/>
      <x:c r="O41" s="17"/>
      <x:c r="P41" s="19"/>
      <x:c r="Q41" s="17"/>
      <x:c r="R41" s="16"/>
      <x:c r="S41" s="21" t="str">
        <x:f>IF(A41="","",IF(COUNTIFS($A$6:$A$65,A41)&gt;1,"DUPLICATE ID","OK"))</x:f>
      </x:c>
    </x:row>
    <x:row r="42">
      <x:c r="A42" s="16"/>
      <x:c r="B42" s="16"/>
      <x:c r="C42" s="16"/>
      <x:c r="D42" s="16"/>
      <x:c r="E42" s="16"/>
      <x:c r="F42" s="16"/>
      <x:c r="G42" s="16"/>
      <x:c r="H42" s="16"/>
      <x:c r="I42" s="17"/>
      <x:c r="J42" s="17"/>
      <x:c r="K42" s="18"/>
      <x:c r="L42" s="19"/>
      <x:c r="M42" s="19"/>
      <x:c r="N42" s="16"/>
      <x:c r="O42" s="17"/>
      <x:c r="P42" s="19"/>
      <x:c r="Q42" s="17"/>
      <x:c r="R42" s="16"/>
      <x:c r="S42" s="21" t="str">
        <x:f>IF(A42="","",IF(COUNTIFS($A$6:$A$65,A42)&gt;1,"DUPLICATE ID","OK"))</x:f>
      </x:c>
    </x:row>
    <x:row r="43">
      <x:c r="A43" s="16"/>
      <x:c r="B43" s="16"/>
      <x:c r="C43" s="16"/>
      <x:c r="D43" s="16"/>
      <x:c r="E43" s="16"/>
      <x:c r="F43" s="16"/>
      <x:c r="G43" s="16"/>
      <x:c r="H43" s="16"/>
      <x:c r="I43" s="17"/>
      <x:c r="J43" s="17"/>
      <x:c r="K43" s="18"/>
      <x:c r="L43" s="19"/>
      <x:c r="M43" s="19"/>
      <x:c r="N43" s="16"/>
      <x:c r="O43" s="17"/>
      <x:c r="P43" s="19"/>
      <x:c r="Q43" s="17"/>
      <x:c r="R43" s="16"/>
      <x:c r="S43" s="21" t="str">
        <x:f>IF(A43="","",IF(COUNTIFS($A$6:$A$65,A43)&gt;1,"DUPLICATE ID","OK"))</x:f>
      </x:c>
    </x:row>
    <x:row r="44">
      <x:c r="A44" s="16"/>
      <x:c r="B44" s="16"/>
      <x:c r="C44" s="16"/>
      <x:c r="D44" s="16"/>
      <x:c r="E44" s="16"/>
      <x:c r="F44" s="16"/>
      <x:c r="G44" s="16"/>
      <x:c r="H44" s="16"/>
      <x:c r="I44" s="17"/>
      <x:c r="J44" s="17"/>
      <x:c r="K44" s="18"/>
      <x:c r="L44" s="19"/>
      <x:c r="M44" s="19"/>
      <x:c r="N44" s="16"/>
      <x:c r="O44" s="17"/>
      <x:c r="P44" s="19"/>
      <x:c r="Q44" s="17"/>
      <x:c r="R44" s="16"/>
      <x:c r="S44" s="21" t="str">
        <x:f>IF(A44="","",IF(COUNTIFS($A$6:$A$65,A44)&gt;1,"DUPLICATE ID","OK"))</x:f>
      </x:c>
    </x:row>
    <x:row r="45">
      <x:c r="A45" s="16"/>
      <x:c r="B45" s="16"/>
      <x:c r="C45" s="16"/>
      <x:c r="D45" s="16"/>
      <x:c r="E45" s="16"/>
      <x:c r="F45" s="16"/>
      <x:c r="G45" s="16"/>
      <x:c r="H45" s="16"/>
      <x:c r="I45" s="17"/>
      <x:c r="J45" s="17"/>
      <x:c r="K45" s="18"/>
      <x:c r="L45" s="19"/>
      <x:c r="M45" s="19"/>
      <x:c r="N45" s="16"/>
      <x:c r="O45" s="17"/>
      <x:c r="P45" s="19"/>
      <x:c r="Q45" s="17"/>
      <x:c r="R45" s="16"/>
      <x:c r="S45" s="21" t="str">
        <x:f>IF(A45="","",IF(COUNTIFS($A$6:$A$65,A45)&gt;1,"DUPLICATE ID","OK"))</x:f>
      </x:c>
    </x:row>
    <x:row r="46">
      <x:c r="A46" s="16"/>
      <x:c r="B46" s="16"/>
      <x:c r="C46" s="16"/>
      <x:c r="D46" s="16"/>
      <x:c r="E46" s="16"/>
      <x:c r="F46" s="16"/>
      <x:c r="G46" s="16"/>
      <x:c r="H46" s="16"/>
      <x:c r="I46" s="17"/>
      <x:c r="J46" s="17"/>
      <x:c r="K46" s="18"/>
      <x:c r="L46" s="19"/>
      <x:c r="M46" s="19"/>
      <x:c r="N46" s="16"/>
      <x:c r="O46" s="17"/>
      <x:c r="P46" s="19"/>
      <x:c r="Q46" s="17"/>
      <x:c r="R46" s="16"/>
      <x:c r="S46" s="21" t="str">
        <x:f>IF(A46="","",IF(COUNTIFS($A$6:$A$65,A46)&gt;1,"DUPLICATE ID","OK"))</x:f>
      </x:c>
    </x:row>
    <x:row r="47">
      <x:c r="A47" s="16"/>
      <x:c r="B47" s="16"/>
      <x:c r="C47" s="16"/>
      <x:c r="D47" s="16"/>
      <x:c r="E47" s="16"/>
      <x:c r="F47" s="16"/>
      <x:c r="G47" s="16"/>
      <x:c r="H47" s="16"/>
      <x:c r="I47" s="17"/>
      <x:c r="J47" s="17"/>
      <x:c r="K47" s="18"/>
      <x:c r="L47" s="19"/>
      <x:c r="M47" s="19"/>
      <x:c r="N47" s="16"/>
      <x:c r="O47" s="17"/>
      <x:c r="P47" s="19"/>
      <x:c r="Q47" s="17"/>
      <x:c r="R47" s="16"/>
      <x:c r="S47" s="21" t="str">
        <x:f>IF(A47="","",IF(COUNTIFS($A$6:$A$65,A47)&gt;1,"DUPLICATE ID","OK"))</x:f>
      </x:c>
    </x:row>
    <x:row r="48">
      <x:c r="A48" s="16"/>
      <x:c r="B48" s="16"/>
      <x:c r="C48" s="16"/>
      <x:c r="D48" s="16"/>
      <x:c r="E48" s="16"/>
      <x:c r="F48" s="16"/>
      <x:c r="G48" s="16"/>
      <x:c r="H48" s="16"/>
      <x:c r="I48" s="17"/>
      <x:c r="J48" s="17"/>
      <x:c r="K48" s="18"/>
      <x:c r="L48" s="19"/>
      <x:c r="M48" s="19"/>
      <x:c r="N48" s="16"/>
      <x:c r="O48" s="17"/>
      <x:c r="P48" s="19"/>
      <x:c r="Q48" s="17"/>
      <x:c r="R48" s="16"/>
      <x:c r="S48" s="21" t="str">
        <x:f>IF(A48="","",IF(COUNTIFS($A$6:$A$65,A48)&gt;1,"DUPLICATE ID","OK"))</x:f>
      </x:c>
    </x:row>
    <x:row r="49">
      <x:c r="A49" s="16"/>
      <x:c r="B49" s="16"/>
      <x:c r="C49" s="16"/>
      <x:c r="D49" s="16"/>
      <x:c r="E49" s="16"/>
      <x:c r="F49" s="16"/>
      <x:c r="G49" s="16"/>
      <x:c r="H49" s="16"/>
      <x:c r="I49" s="17"/>
      <x:c r="J49" s="17"/>
      <x:c r="K49" s="18"/>
      <x:c r="L49" s="19"/>
      <x:c r="M49" s="19"/>
      <x:c r="N49" s="16"/>
      <x:c r="O49" s="17"/>
      <x:c r="P49" s="19"/>
      <x:c r="Q49" s="17"/>
      <x:c r="R49" s="16"/>
      <x:c r="S49" s="21" t="str">
        <x:f>IF(A49="","",IF(COUNTIFS($A$6:$A$65,A49)&gt;1,"DUPLICATE ID","OK"))</x:f>
      </x:c>
    </x:row>
    <x:row r="50">
      <x:c r="A50" s="16"/>
      <x:c r="B50" s="16"/>
      <x:c r="C50" s="16"/>
      <x:c r="D50" s="16"/>
      <x:c r="E50" s="16"/>
      <x:c r="F50" s="16"/>
      <x:c r="G50" s="16"/>
      <x:c r="H50" s="16"/>
      <x:c r="I50" s="17"/>
      <x:c r="J50" s="17"/>
      <x:c r="K50" s="18"/>
      <x:c r="L50" s="19"/>
      <x:c r="M50" s="19"/>
      <x:c r="N50" s="16"/>
      <x:c r="O50" s="17"/>
      <x:c r="P50" s="19"/>
      <x:c r="Q50" s="17"/>
      <x:c r="R50" s="16"/>
      <x:c r="S50" s="21" t="str">
        <x:f>IF(A50="","",IF(COUNTIFS($A$6:$A$65,A50)&gt;1,"DUPLICATE ID","OK"))</x:f>
      </x:c>
    </x:row>
    <x:row r="51">
      <x:c r="A51" s="16"/>
      <x:c r="B51" s="16"/>
      <x:c r="C51" s="16"/>
      <x:c r="D51" s="16"/>
      <x:c r="E51" s="16"/>
      <x:c r="F51" s="16"/>
      <x:c r="G51" s="16"/>
      <x:c r="H51" s="16"/>
      <x:c r="I51" s="17"/>
      <x:c r="J51" s="17"/>
      <x:c r="K51" s="18"/>
      <x:c r="L51" s="19"/>
      <x:c r="M51" s="19"/>
      <x:c r="N51" s="16"/>
      <x:c r="O51" s="17"/>
      <x:c r="P51" s="19"/>
      <x:c r="Q51" s="17"/>
      <x:c r="R51" s="16"/>
      <x:c r="S51" s="21" t="str">
        <x:f>IF(A51="","",IF(COUNTIFS($A$6:$A$65,A51)&gt;1,"DUPLICATE ID","OK"))</x:f>
      </x:c>
    </x:row>
    <x:row r="52">
      <x:c r="A52" s="16"/>
      <x:c r="B52" s="16"/>
      <x:c r="C52" s="16"/>
      <x:c r="D52" s="16"/>
      <x:c r="E52" s="16"/>
      <x:c r="F52" s="16"/>
      <x:c r="G52" s="16"/>
      <x:c r="H52" s="16"/>
      <x:c r="I52" s="17"/>
      <x:c r="J52" s="17"/>
      <x:c r="K52" s="18"/>
      <x:c r="L52" s="19"/>
      <x:c r="M52" s="19"/>
      <x:c r="N52" s="16"/>
      <x:c r="O52" s="17"/>
      <x:c r="P52" s="19"/>
      <x:c r="Q52" s="17"/>
      <x:c r="R52" s="16"/>
      <x:c r="S52" s="21" t="str">
        <x:f>IF(A52="","",IF(COUNTIFS($A$6:$A$65,A52)&gt;1,"DUPLICATE ID","OK"))</x:f>
      </x:c>
    </x:row>
    <x:row r="53">
      <x:c r="A53" s="16"/>
      <x:c r="B53" s="16"/>
      <x:c r="C53" s="16"/>
      <x:c r="D53" s="16"/>
      <x:c r="E53" s="16"/>
      <x:c r="F53" s="16"/>
      <x:c r="G53" s="16"/>
      <x:c r="H53" s="16"/>
      <x:c r="I53" s="17"/>
      <x:c r="J53" s="17"/>
      <x:c r="K53" s="18"/>
      <x:c r="L53" s="19"/>
      <x:c r="M53" s="19"/>
      <x:c r="N53" s="16"/>
      <x:c r="O53" s="17"/>
      <x:c r="P53" s="19"/>
      <x:c r="Q53" s="17"/>
      <x:c r="R53" s="16"/>
      <x:c r="S53" s="21" t="str">
        <x:f>IF(A53="","",IF(COUNTIFS($A$6:$A$65,A53)&gt;1,"DUPLICATE ID","OK"))</x:f>
      </x:c>
    </x:row>
    <x:row r="54">
      <x:c r="A54" s="16"/>
      <x:c r="B54" s="16"/>
      <x:c r="C54" s="16"/>
      <x:c r="D54" s="16"/>
      <x:c r="E54" s="16"/>
      <x:c r="F54" s="16"/>
      <x:c r="G54" s="16"/>
      <x:c r="H54" s="16"/>
      <x:c r="I54" s="17"/>
      <x:c r="J54" s="17"/>
      <x:c r="K54" s="18"/>
      <x:c r="L54" s="19"/>
      <x:c r="M54" s="19"/>
      <x:c r="N54" s="16"/>
      <x:c r="O54" s="17"/>
      <x:c r="P54" s="19"/>
      <x:c r="Q54" s="17"/>
      <x:c r="R54" s="16"/>
      <x:c r="S54" s="21" t="str">
        <x:f>IF(A54="","",IF(COUNTIFS($A$6:$A$65,A54)&gt;1,"DUPLICATE ID","OK"))</x:f>
      </x:c>
    </x:row>
    <x:row r="55">
      <x:c r="A55" s="16"/>
      <x:c r="B55" s="16"/>
      <x:c r="C55" s="16"/>
      <x:c r="D55" s="16"/>
      <x:c r="E55" s="16"/>
      <x:c r="F55" s="16"/>
      <x:c r="G55" s="16"/>
      <x:c r="H55" s="16"/>
      <x:c r="I55" s="17"/>
      <x:c r="J55" s="17"/>
      <x:c r="K55" s="18"/>
      <x:c r="L55" s="19"/>
      <x:c r="M55" s="19"/>
      <x:c r="N55" s="16"/>
      <x:c r="O55" s="17"/>
      <x:c r="P55" s="19"/>
      <x:c r="Q55" s="17"/>
      <x:c r="R55" s="16"/>
      <x:c r="S55" s="21" t="str">
        <x:f>IF(A55="","",IF(COUNTIFS($A$6:$A$65,A55)&gt;1,"DUPLICATE ID","OK"))</x:f>
      </x:c>
    </x:row>
    <x:row r="56">
      <x:c r="A56" s="16"/>
      <x:c r="B56" s="16"/>
      <x:c r="C56" s="16"/>
      <x:c r="D56" s="16"/>
      <x:c r="E56" s="16"/>
      <x:c r="F56" s="16"/>
      <x:c r="G56" s="16"/>
      <x:c r="H56" s="16"/>
      <x:c r="I56" s="17"/>
      <x:c r="J56" s="17"/>
      <x:c r="K56" s="18"/>
      <x:c r="L56" s="19"/>
      <x:c r="M56" s="19"/>
      <x:c r="N56" s="16"/>
      <x:c r="O56" s="17"/>
      <x:c r="P56" s="19"/>
      <x:c r="Q56" s="17"/>
      <x:c r="R56" s="16"/>
      <x:c r="S56" s="21" t="str">
        <x:f>IF(A56="","",IF(COUNTIFS($A$6:$A$65,A56)&gt;1,"DUPLICATE ID","OK"))</x:f>
      </x:c>
    </x:row>
    <x:row r="57">
      <x:c r="A57" s="16"/>
      <x:c r="B57" s="16"/>
      <x:c r="C57" s="16"/>
      <x:c r="D57" s="16"/>
      <x:c r="E57" s="16"/>
      <x:c r="F57" s="16"/>
      <x:c r="G57" s="16"/>
      <x:c r="H57" s="16"/>
      <x:c r="I57" s="17"/>
      <x:c r="J57" s="17"/>
      <x:c r="K57" s="18"/>
      <x:c r="L57" s="19"/>
      <x:c r="M57" s="19"/>
      <x:c r="N57" s="16"/>
      <x:c r="O57" s="17"/>
      <x:c r="P57" s="19"/>
      <x:c r="Q57" s="17"/>
      <x:c r="R57" s="16"/>
      <x:c r="S57" s="21" t="str">
        <x:f>IF(A57="","",IF(COUNTIFS($A$6:$A$65,A57)&gt;1,"DUPLICATE ID","OK"))</x:f>
      </x:c>
    </x:row>
    <x:row r="58">
      <x:c r="A58" s="16"/>
      <x:c r="B58" s="16"/>
      <x:c r="C58" s="16"/>
      <x:c r="D58" s="16"/>
      <x:c r="E58" s="16"/>
      <x:c r="F58" s="16"/>
      <x:c r="G58" s="16"/>
      <x:c r="H58" s="16"/>
      <x:c r="I58" s="17"/>
      <x:c r="J58" s="17"/>
      <x:c r="K58" s="18"/>
      <x:c r="L58" s="19"/>
      <x:c r="M58" s="19"/>
      <x:c r="N58" s="16"/>
      <x:c r="O58" s="17"/>
      <x:c r="P58" s="19"/>
      <x:c r="Q58" s="17"/>
      <x:c r="R58" s="16"/>
      <x:c r="S58" s="21" t="str">
        <x:f>IF(A58="","",IF(COUNTIFS($A$6:$A$65,A58)&gt;1,"DUPLICATE ID","OK"))</x:f>
      </x:c>
    </x:row>
    <x:row r="59">
      <x:c r="A59" s="16"/>
      <x:c r="B59" s="16"/>
      <x:c r="C59" s="16"/>
      <x:c r="D59" s="16"/>
      <x:c r="E59" s="16"/>
      <x:c r="F59" s="16"/>
      <x:c r="G59" s="16"/>
      <x:c r="H59" s="16"/>
      <x:c r="I59" s="17"/>
      <x:c r="J59" s="17"/>
      <x:c r="K59" s="18"/>
      <x:c r="L59" s="19"/>
      <x:c r="M59" s="19"/>
      <x:c r="N59" s="16"/>
      <x:c r="O59" s="17"/>
      <x:c r="P59" s="19"/>
      <x:c r="Q59" s="17"/>
      <x:c r="R59" s="16"/>
      <x:c r="S59" s="21" t="str">
        <x:f>IF(A59="","",IF(COUNTIFS($A$6:$A$65,A59)&gt;1,"DUPLICATE ID","OK"))</x:f>
      </x:c>
    </x:row>
    <x:row r="60">
      <x:c r="A60" s="16"/>
      <x:c r="B60" s="16"/>
      <x:c r="C60" s="16"/>
      <x:c r="D60" s="16"/>
      <x:c r="E60" s="16"/>
      <x:c r="F60" s="16"/>
      <x:c r="G60" s="16"/>
      <x:c r="H60" s="16"/>
      <x:c r="I60" s="17"/>
      <x:c r="J60" s="17"/>
      <x:c r="K60" s="18"/>
      <x:c r="L60" s="19"/>
      <x:c r="M60" s="19"/>
      <x:c r="N60" s="16"/>
      <x:c r="O60" s="17"/>
      <x:c r="P60" s="19"/>
      <x:c r="Q60" s="17"/>
      <x:c r="R60" s="16"/>
      <x:c r="S60" s="21" t="str">
        <x:f>IF(A60="","",IF(COUNTIFS($A$6:$A$65,A60)&gt;1,"DUPLICATE ID","OK"))</x:f>
      </x:c>
    </x:row>
    <x:row r="61">
      <x:c r="A61" s="16"/>
      <x:c r="B61" s="16"/>
      <x:c r="C61" s="16"/>
      <x:c r="D61" s="16"/>
      <x:c r="E61" s="16"/>
      <x:c r="F61" s="16"/>
      <x:c r="G61" s="16"/>
      <x:c r="H61" s="16"/>
      <x:c r="I61" s="17"/>
      <x:c r="J61" s="17"/>
      <x:c r="K61" s="18"/>
      <x:c r="L61" s="19"/>
      <x:c r="M61" s="19"/>
      <x:c r="N61" s="16"/>
      <x:c r="O61" s="17"/>
      <x:c r="P61" s="19"/>
      <x:c r="Q61" s="17"/>
      <x:c r="R61" s="16"/>
      <x:c r="S61" s="21" t="str">
        <x:f>IF(A61="","",IF(COUNTIFS($A$6:$A$65,A61)&gt;1,"DUPLICATE ID","OK"))</x:f>
      </x:c>
    </x:row>
    <x:row r="62">
      <x:c r="A62" s="16"/>
      <x:c r="B62" s="16"/>
      <x:c r="C62" s="16"/>
      <x:c r="D62" s="16"/>
      <x:c r="E62" s="16"/>
      <x:c r="F62" s="16"/>
      <x:c r="G62" s="16"/>
      <x:c r="H62" s="16"/>
      <x:c r="I62" s="17"/>
      <x:c r="J62" s="17"/>
      <x:c r="K62" s="18"/>
      <x:c r="L62" s="19"/>
      <x:c r="M62" s="19"/>
      <x:c r="N62" s="16"/>
      <x:c r="O62" s="17"/>
      <x:c r="P62" s="19"/>
      <x:c r="Q62" s="17"/>
      <x:c r="R62" s="16"/>
      <x:c r="S62" s="21" t="str">
        <x:f>IF(A62="","",IF(COUNTIFS($A$6:$A$65,A62)&gt;1,"DUPLICATE ID","OK"))</x:f>
      </x:c>
    </x:row>
    <x:row r="63">
      <x:c r="A63" s="16"/>
      <x:c r="B63" s="16"/>
      <x:c r="C63" s="16"/>
      <x:c r="D63" s="16"/>
      <x:c r="E63" s="16"/>
      <x:c r="F63" s="16"/>
      <x:c r="G63" s="16"/>
      <x:c r="H63" s="16"/>
      <x:c r="I63" s="17"/>
      <x:c r="J63" s="17"/>
      <x:c r="K63" s="18"/>
      <x:c r="L63" s="19"/>
      <x:c r="M63" s="19"/>
      <x:c r="N63" s="16"/>
      <x:c r="O63" s="17"/>
      <x:c r="P63" s="19"/>
      <x:c r="Q63" s="17"/>
      <x:c r="R63" s="16"/>
      <x:c r="S63" s="21" t="str">
        <x:f>IF(A63="","",IF(COUNTIFS($A$6:$A$65,A63)&gt;1,"DUPLICATE ID","OK"))</x:f>
      </x:c>
    </x:row>
    <x:row r="64">
      <x:c r="A64" s="16"/>
      <x:c r="B64" s="16"/>
      <x:c r="C64" s="16"/>
      <x:c r="D64" s="16"/>
      <x:c r="E64" s="16"/>
      <x:c r="F64" s="16"/>
      <x:c r="G64" s="16"/>
      <x:c r="H64" s="16"/>
      <x:c r="I64" s="17"/>
      <x:c r="J64" s="17"/>
      <x:c r="K64" s="18"/>
      <x:c r="L64" s="19"/>
      <x:c r="M64" s="19"/>
      <x:c r="N64" s="16"/>
      <x:c r="O64" s="17"/>
      <x:c r="P64" s="19"/>
      <x:c r="Q64" s="17"/>
      <x:c r="R64" s="16"/>
      <x:c r="S64" s="21" t="str">
        <x:f>IF(A64="","",IF(COUNTIFS($A$6:$A$65,A64)&gt;1,"DUPLICATE ID","OK"))</x:f>
      </x:c>
    </x:row>
    <x:row r="65">
      <x:c r="A65" s="16"/>
      <x:c r="B65" s="16"/>
      <x:c r="C65" s="16"/>
      <x:c r="D65" s="16"/>
      <x:c r="E65" s="16"/>
      <x:c r="F65" s="16"/>
      <x:c r="G65" s="16"/>
      <x:c r="H65" s="16"/>
      <x:c r="I65" s="17"/>
      <x:c r="J65" s="17"/>
      <x:c r="K65" s="18"/>
      <x:c r="L65" s="19"/>
      <x:c r="M65" s="19"/>
      <x:c r="N65" s="16"/>
      <x:c r="O65" s="17"/>
      <x:c r="P65" s="19"/>
      <x:c r="Q65" s="17"/>
      <x:c r="R65" s="16"/>
      <x:c r="S65" s="21" t="str">
        <x:f>IF(A65="","",IF(COUNTIFS($A$6:$A$65,A65)&gt;1,"DUPLICATE ID","OK"))</x:f>
      </x:c>
    </x:row>
  </x:sheetData>
  <x:dataValidations count="1">
    <x:dataValidation type="list" sqref="N6:N65">
      <x:formula1>"Active,Out of Service,Retired"</x:formula1>
    </x:dataValidation>
  </x:dataValidations>
  <x:pageMargins left="0.7" right="0.7" top="0.75" bottom="0.75" header="0.3" footer="0.3"/>
  <x:tableParts count="1">
    <x:tablePart xmlns:r="http://schemas.openxmlformats.org/officeDocument/2006/relationships" r:id="R7ffcadefedb74539"/>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8" hidden="0" customWidth="1"/>
    <x:col min="2" max="2" width="40" hidden="0" customWidth="1"/>
    <x:col min="3" max="3" width="24" hidden="0" customWidth="1"/>
    <x:col min="4" max="4" width="20" hidden="0" customWidth="1"/>
    <x:col min="5" max="5" width="23" hidden="0" customWidth="1"/>
    <x:col min="6" max="6" width="23" hidden="0" customWidth="1"/>
    <x:col min="7" max="7" width="20" hidden="0" customWidth="1"/>
    <x:col min="8" max="8" width="26" hidden="0" customWidth="1"/>
    <x:col min="9" max="9" width="29" hidden="0" customWidth="1"/>
    <x:col min="10" max="10" width="22" hidden="0" customWidth="1"/>
    <x:col min="11" max="11" width="22" hidden="0" customWidth="1"/>
    <x:col min="12" max="12" width="19" hidden="0" customWidth="1"/>
  </x:cols>
  <x:sheetData>
    <x:row r="1">
      <x:c r="A1" s="2"/>
      <x:c r="B1" s="2"/>
      <x:c r="C1" s="2"/>
      <x:c r="D1" s="2"/>
      <x:c r="E1" s="2"/>
      <x:c r="F1" s="2"/>
      <x:c r="G1" s="2"/>
      <x:c r="H1" s="2"/>
      <x:c r="I1" s="2"/>
      <x:c r="J1" s="2"/>
      <x:c r="K1" s="2"/>
      <x:c r="L1" s="2"/>
    </x:row>
    <x:row r="2" ht="30" customHeight="1">
      <x:c r="A2" s="3" t="str">
        <x:v>Upcoming Maintenance</x:v>
      </x:c>
      <x:c r="B2" s="2"/>
      <x:c r="C2" s="2"/>
      <x:c r="D2" s="2"/>
      <x:c r="E2" s="2"/>
      <x:c r="F2" s="2"/>
      <x:c r="G2" s="2"/>
      <x:c r="H2" s="2"/>
      <x:c r="I2" s="2"/>
      <x:c r="J2" s="2"/>
      <x:c r="K2" s="2"/>
      <x:c r="L2" s="2"/>
    </x:row>
    <x:row r="3">
      <x:c r="A3" s="4" t="str">
        <x:v>One row per asset. Next Service Date in Equipment Register is the current schedule; historical log dates do not overwrite it.</x:v>
      </x:c>
      <x:c r="B3" s="2"/>
      <x:c r="C3" s="2"/>
      <x:c r="D3" s="2"/>
      <x:c r="E3" s="2"/>
      <x:c r="F3" s="2"/>
      <x:c r="G3" s="2"/>
      <x:c r="H3" s="2"/>
      <x:c r="I3" s="2"/>
      <x:c r="J3" s="2"/>
      <x:c r="K3" s="2"/>
      <x:c r="L3" s="2"/>
    </x:row>
    <x:row r="4">
      <x:c r="A4" s="2"/>
      <x:c r="B4" s="2"/>
      <x:c r="C4" s="2"/>
      <x:c r="D4" s="2"/>
      <x:c r="E4" s="2"/>
      <x:c r="F4" s="2"/>
      <x:c r="G4" s="2"/>
      <x:c r="H4" s="2"/>
      <x:c r="I4" s="2"/>
      <x:c r="J4" s="2"/>
      <x:c r="K4" s="2"/>
      <x:c r="L4" s="2"/>
    </x:row>
    <x:row r="5" ht="38" customHeight="1">
      <x:c r="A5" s="8" t="str">
        <x:v>Equipment ID</x:v>
      </x:c>
      <x:c r="B5" s="8" t="str">
        <x:v>Equipment Name</x:v>
      </x:c>
      <x:c r="C5" s="8" t="str">
        <x:v>Location</x:v>
      </x:c>
      <x:c r="D5" s="8" t="str">
        <x:v>Asset Status</x:v>
      </x:c>
      <x:c r="E5" s="8" t="str">
        <x:v>Last Service Date</x:v>
      </x:c>
      <x:c r="F5" s="8" t="str">
        <x:v>Next Service Date</x:v>
      </x:c>
      <x:c r="G5" s="8" t="str">
        <x:v>Days Until Due</x:v>
      </x:c>
      <x:c r="H5" s="8" t="str">
        <x:v>Current Meter / Hours</x:v>
      </x:c>
      <x:c r="I5" s="30" t="str">
        <x:v>Next Service Meter / Hours</x:v>
      </x:c>
      <x:c r="J5" s="8" t="str">
        <x:v>Date Status</x:v>
      </x:c>
      <x:c r="K5" s="8" t="str">
        <x:v>Meter Status</x:v>
      </x:c>
      <x:c r="L5" s="8" t="str">
        <x:v>ID Check</x:v>
      </x:c>
    </x:row>
    <x:row r="6" ht="36" customHeight="1">
      <x:c r="A6" s="20" t="str">
        <x:f>'Equipment Register'!A6</x:f>
        <x:v>EQ-001</x:v>
      </x:c>
      <x:c r="B6" s="20" t="str">
        <x:f>'Equipment Register'!B6</x:f>
        <x:v>Workshop Table Saw TS-101</x:v>
      </x:c>
      <x:c r="C6" s="20" t="str">
        <x:f>'Equipment Register'!D6</x:f>
        <x:v>Workshop A</x:v>
      </x:c>
      <x:c r="D6" s="20" t="str">
        <x:f>'Equipment Register'!N6</x:f>
        <x:v>Active</x:v>
      </x:c>
      <x:c r="E6" s="32" t="n">
        <x:f>IF('Equipment Register'!Q6="","",'Equipment Register'!Q6)</x:f>
        <x:v>46235</x:v>
      </x:c>
      <x:c r="F6" s="32" t="n">
        <x:f>IF('Equipment Register'!O6="","",'Equipment Register'!O6)</x:f>
        <x:v>46285</x:v>
      </x:c>
      <x:c r="G6" s="33" t="n">
        <x:f>IF(OR(A6="",F6=""),"",F6-Summary!$B$4)</x:f>
        <x:v>-11</x:v>
      </x:c>
      <x:c r="H6" s="34" t="n">
        <x:f>IF('Equipment Register'!M6="","",'Equipment Register'!M6)</x:f>
        <x:v>1200</x:v>
      </x:c>
      <x:c r="I6" s="35" t="n">
        <x:f>IF('Equipment Register'!P6="","",'Equipment Register'!P6)</x:f>
        <x:v>1300</x:v>
      </x:c>
      <x:c r="J6" s="36" t="str">
        <x:f>IF(A6="","",IF(L6&lt;&gt;"OK","CHECK ID",IF(D6&lt;&gt;"Active","EXCLUDED",IF(F6="","NO DATE",IF(F6&lt;Summary!$B$4,"OVERDUE",IF(F6&lt;=Summary!$B$4+30,"DUE SOON","FUTURE"))))))</x:f>
        <x:v>OVERDUE</x:v>
      </x:c>
      <x:c r="K6" s="36" t="str">
        <x:f>IF(A6="","",IF(L6&lt;&gt;"OK","CHECK ID",IF(D6&lt;&gt;"Active","EXCLUDED",IF(OR(H6="",I6=""),"NO METER",IF(H6&gt;=I6,"METER DUE","NOT DUE")))))</x:f>
        <x:v>NOT DUE</x:v>
      </x:c>
      <x:c r="L6" s="36" t="str">
        <x:f>'Equipment Register'!S6</x:f>
        <x:v>OK</x:v>
      </x:c>
    </x:row>
    <x:row r="7" ht="36" customHeight="1">
      <x:c r="A7" s="20" t="str">
        <x:f>'Equipment Register'!A7</x:f>
        <x:v>EQ-002</x:v>
      </x:c>
      <x:c r="B7" s="20" t="str">
        <x:f>'Equipment Register'!B7</x:f>
        <x:v>Label Printer LP-202</x:v>
      </x:c>
      <x:c r="C7" s="20" t="str">
        <x:f>'Equipment Register'!D7</x:f>
        <x:v>Packing desk</x:v>
      </x:c>
      <x:c r="D7" s="20" t="str">
        <x:f>'Equipment Register'!N7</x:f>
        <x:v>Active</x:v>
      </x:c>
      <x:c r="E7" s="32" t="n">
        <x:f>IF('Equipment Register'!Q7="","",'Equipment Register'!Q7)</x:f>
        <x:v>46254</x:v>
      </x:c>
      <x:c r="F7" s="32" t="n">
        <x:f>IF('Equipment Register'!O7="","",'Equipment Register'!O7)</x:f>
        <x:v>46280</x:v>
      </x:c>
      <x:c r="G7" s="33" t="n">
        <x:f>IF(OR(A7="",F7=""),"",F7-Summary!$B$4)</x:f>
        <x:v>-16</x:v>
      </x:c>
      <x:c r="H7" s="34" t="n">
        <x:f>IF('Equipment Register'!M7="","",'Equipment Register'!M7)</x:f>
        <x:v>500</x:v>
      </x:c>
      <x:c r="I7" s="35" t="n">
        <x:f>IF('Equipment Register'!P7="","",'Equipment Register'!P7)</x:f>
        <x:v>600</x:v>
      </x:c>
      <x:c r="J7" s="36" t="str">
        <x:f>IF(A7="","",IF(L7&lt;&gt;"OK","CHECK ID",IF(D7&lt;&gt;"Active","EXCLUDED",IF(F7="","NO DATE",IF(F7&lt;Summary!$B$4,"OVERDUE",IF(F7&lt;=Summary!$B$4+30,"DUE SOON","FUTURE"))))))</x:f>
        <x:v>OVERDUE</x:v>
      </x:c>
      <x:c r="K7" s="36" t="str">
        <x:f>IF(A7="","",IF(L7&lt;&gt;"OK","CHECK ID",IF(D7&lt;&gt;"Active","EXCLUDED",IF(OR(H7="",I7=""),"NO METER",IF(H7&gt;=I7,"METER DUE","NOT DUE")))))</x:f>
        <x:v>NOT DUE</x:v>
      </x:c>
      <x:c r="L7" s="36" t="str">
        <x:f>'Equipment Register'!S7</x:f>
        <x:v>OK</x:v>
      </x:c>
    </x:row>
    <x:row r="8" ht="36" customHeight="1">
      <x:c r="A8" s="20" t="str">
        <x:f>'Equipment Register'!A8</x:f>
        <x:v>EQ-003</x:v>
      </x:c>
      <x:c r="B8" s="20" t="str">
        <x:f>'Equipment Register'!B8</x:f>
        <x:v>Portable Compressor PC-303</x:v>
      </x:c>
      <x:c r="C8" s="20" t="str">
        <x:f>'Equipment Register'!D8</x:f>
        <x:v>Workshop B</x:v>
      </x:c>
      <x:c r="D8" s="20" t="str">
        <x:f>'Equipment Register'!N8</x:f>
        <x:v>Active</x:v>
      </x:c>
      <x:c r="E8" s="32" t="n">
        <x:f>IF('Equipment Register'!Q8="","",'Equipment Register'!Q8)</x:f>
        <x:v>46270</x:v>
      </x:c>
      <x:c r="F8" s="32" t="n">
        <x:f>IF('Equipment Register'!O8="","",'Equipment Register'!O8)</x:f>
        <x:v>46296</x:v>
      </x:c>
      <x:c r="G8" s="33" t="n">
        <x:f>IF(OR(A8="",F8=""),"",F8-Summary!$B$4)</x:f>
        <x:v>0</x:v>
      </x:c>
      <x:c r="H8" s="34" t="n">
        <x:f>IF('Equipment Register'!M8="","",'Equipment Register'!M8)</x:f>
        <x:v>320</x:v>
      </x:c>
      <x:c r="I8" s="35" t="n">
        <x:f>IF('Equipment Register'!P8="","",'Equipment Register'!P8)</x:f>
        <x:v>350</x:v>
      </x:c>
      <x:c r="J8" s="36" t="str">
        <x:f>IF(A8="","",IF(L8&lt;&gt;"OK","CHECK ID",IF(D8&lt;&gt;"Active","EXCLUDED",IF(F8="","NO DATE",IF(F8&lt;Summary!$B$4,"OVERDUE",IF(F8&lt;=Summary!$B$4+30,"DUE SOON","FUTURE"))))))</x:f>
        <x:v>DUE SOON</x:v>
      </x:c>
      <x:c r="K8" s="36" t="str">
        <x:f>IF(A8="","",IF(L8&lt;&gt;"OK","CHECK ID",IF(D8&lt;&gt;"Active","EXCLUDED",IF(OR(H8="",I8=""),"NO METER",IF(H8&gt;=I8,"METER DUE","NOT DUE")))))</x:f>
        <x:v>NOT DUE</x:v>
      </x:c>
      <x:c r="L8" s="36" t="str">
        <x:f>'Equipment Register'!S8</x:f>
        <x:v>OK</x:v>
      </x:c>
    </x:row>
    <x:row r="9" ht="36" customHeight="1">
      <x:c r="A9" s="20" t="str">
        <x:f>'Equipment Register'!A9</x:f>
        <x:v>EQ-004</x:v>
      </x:c>
      <x:c r="B9" s="20" t="str">
        <x:f>'Equipment Register'!B9</x:f>
        <x:v>Packaging Line Conveyor Motor CM-004</x:v>
      </x:c>
      <x:c r="C9" s="20" t="str">
        <x:f>'Equipment Register'!D9</x:f>
        <x:v>Packaging line</x:v>
      </x:c>
      <x:c r="D9" s="20" t="str">
        <x:f>'Equipment Register'!N9</x:f>
        <x:v>Active</x:v>
      </x:c>
      <x:c r="E9" s="32" t="n">
        <x:f>IF('Equipment Register'!Q9="","",'Equipment Register'!Q9)</x:f>
        <x:v>46285</x:v>
      </x:c>
      <x:c r="F9" s="32" t="n">
        <x:f>IF('Equipment Register'!O9="","",'Equipment Register'!O9)</x:f>
        <x:v>46326</x:v>
      </x:c>
      <x:c r="G9" s="33" t="n">
        <x:f>IF(OR(A9="",F9=""),"",F9-Summary!$B$4)</x:f>
        <x:v>30</x:v>
      </x:c>
      <x:c r="H9" s="34" t="n">
        <x:f>IF('Equipment Register'!M9="","",'Equipment Register'!M9)</x:f>
        <x:v>990</x:v>
      </x:c>
      <x:c r="I9" s="35" t="n">
        <x:f>IF('Equipment Register'!P9="","",'Equipment Register'!P9)</x:f>
        <x:v>1000</x:v>
      </x:c>
      <x:c r="J9" s="36" t="str">
        <x:f>IF(A9="","",IF(L9&lt;&gt;"OK","CHECK ID",IF(D9&lt;&gt;"Active","EXCLUDED",IF(F9="","NO DATE",IF(F9&lt;Summary!$B$4,"OVERDUE",IF(F9&lt;=Summary!$B$4+30,"DUE SOON","FUTURE"))))))</x:f>
        <x:v>DUE SOON</x:v>
      </x:c>
      <x:c r="K9" s="36" t="str">
        <x:f>IF(A9="","",IF(L9&lt;&gt;"OK","CHECK ID",IF(D9&lt;&gt;"Active","EXCLUDED",IF(OR(H9="",I9=""),"NO METER",IF(H9&gt;=I9,"METER DUE","NOT DUE")))))</x:f>
        <x:v>NOT DUE</x:v>
      </x:c>
      <x:c r="L9" s="36" t="str">
        <x:f>'Equipment Register'!S9</x:f>
        <x:v>OK</x:v>
      </x:c>
    </x:row>
    <x:row r="10" ht="36" customHeight="1">
      <x:c r="A10" s="20" t="str">
        <x:f>'Equipment Register'!A10</x:f>
        <x:v>EQ-005</x:v>
      </x:c>
      <x:c r="B10" s="20" t="str">
        <x:f>'Equipment Register'!B10</x:f>
        <x:v>Office Copier OC-505</x:v>
      </x:c>
      <x:c r="C10" s="20" t="str">
        <x:f>'Equipment Register'!D10</x:f>
        <x:v>Office west</x:v>
      </x:c>
      <x:c r="D10" s="20" t="str">
        <x:f>'Equipment Register'!N10</x:f>
        <x:v>Active</x:v>
      </x:c>
      <x:c r="E10" s="32" t="n">
        <x:f>IF('Equipment Register'!Q10="","",'Equipment Register'!Q10)</x:f>
        <x:v>46277</x:v>
      </x:c>
      <x:c r="F10" s="32" t="n">
        <x:f>IF('Equipment Register'!O10="","",'Equipment Register'!O10)</x:f>
        <x:v>46327</x:v>
      </x:c>
      <x:c r="G10" s="33" t="n">
        <x:f>IF(OR(A10="",F10=""),"",F10-Summary!$B$4)</x:f>
        <x:v>31</x:v>
      </x:c>
      <x:c r="H10" s="34" t="n">
        <x:f>IF('Equipment Register'!M10="","",'Equipment Register'!M10)</x:f>
        <x:v>10000</x:v>
      </x:c>
      <x:c r="I10" s="35" t="n">
        <x:f>IF('Equipment Register'!P10="","",'Equipment Register'!P10)</x:f>
        <x:v>12000</x:v>
      </x:c>
      <x:c r="J10" s="36" t="str">
        <x:f>IF(A10="","",IF(L10&lt;&gt;"OK","CHECK ID",IF(D10&lt;&gt;"Active","EXCLUDED",IF(F10="","NO DATE",IF(F10&lt;Summary!$B$4,"OVERDUE",IF(F10&lt;=Summary!$B$4+30,"DUE SOON","FUTURE"))))))</x:f>
        <x:v>FUTURE</x:v>
      </x:c>
      <x:c r="K10" s="36" t="str">
        <x:f>IF(A10="","",IF(L10&lt;&gt;"OK","CHECK ID",IF(D10&lt;&gt;"Active","EXCLUDED",IF(OR(H10="",I10=""),"NO METER",IF(H10&gt;=I10,"METER DUE","NOT DUE")))))</x:f>
        <x:v>NOT DUE</x:v>
      </x:c>
      <x:c r="L10" s="36" t="str">
        <x:f>'Equipment Register'!S10</x:f>
        <x:v>OK</x:v>
      </x:c>
    </x:row>
    <x:row r="11" ht="36" customHeight="1">
      <x:c r="A11" s="20" t="str">
        <x:f>'Equipment Register'!A11</x:f>
        <x:v>EQ-006</x:v>
      </x:c>
      <x:c r="B11" s="20" t="str">
        <x:f>'Equipment Register'!B11</x:f>
        <x:v>Retired Shop Press SP-606</x:v>
      </x:c>
      <x:c r="C11" s="20" t="str">
        <x:f>'Equipment Register'!D11</x:f>
        <x:v>Storage</x:v>
      </x:c>
      <x:c r="D11" s="20" t="str">
        <x:f>'Equipment Register'!N11</x:f>
        <x:v>Retired</x:v>
      </x:c>
      <x:c r="E11" s="32" t="n">
        <x:f>IF('Equipment Register'!Q11="","",'Equipment Register'!Q11)</x:f>
        <x:v>46204</x:v>
      </x:c>
      <x:c r="F11" s="32" t="n">
        <x:f>IF('Equipment Register'!O11="","",'Equipment Register'!O11)</x:f>
        <x:v>46266</x:v>
      </x:c>
      <x:c r="G11" s="33" t="n">
        <x:f>IF(OR(A11="",F11=""),"",F11-Summary!$B$4)</x:f>
        <x:v>-30</x:v>
      </x:c>
      <x:c r="H11" s="34" t="n">
        <x:f>IF('Equipment Register'!M11="","",'Equipment Register'!M11)</x:f>
        <x:v>900</x:v>
      </x:c>
      <x:c r="I11" s="35" t="n">
        <x:f>IF('Equipment Register'!P11="","",'Equipment Register'!P11)</x:f>
        <x:v>1000</x:v>
      </x:c>
      <x:c r="J11" s="36" t="str">
        <x:f>IF(A11="","",IF(L11&lt;&gt;"OK","CHECK ID",IF(D11&lt;&gt;"Active","EXCLUDED",IF(F11="","NO DATE",IF(F11&lt;Summary!$B$4,"OVERDUE",IF(F11&lt;=Summary!$B$4+30,"DUE SOON","FUTURE"))))))</x:f>
        <x:v>EXCLUDED</x:v>
      </x:c>
      <x:c r="K11" s="36" t="str">
        <x:f>IF(A11="","",IF(L11&lt;&gt;"OK","CHECK ID",IF(D11&lt;&gt;"Active","EXCLUDED",IF(OR(H11="",I11=""),"NO METER",IF(H11&gt;=I11,"METER DUE","NOT DUE")))))</x:f>
        <x:v>EXCLUDED</x:v>
      </x:c>
      <x:c r="L11" s="36" t="str">
        <x:f>'Equipment Register'!S11</x:f>
        <x:v>OK</x:v>
      </x:c>
    </x:row>
    <x:row r="12">
      <x:c r="A12" s="20" t="n">
        <x:f>'Equipment Register'!A12</x:f>
        <x:v>0</x:v>
      </x:c>
      <x:c r="B12" s="20" t="n">
        <x:f>'Equipment Register'!B12</x:f>
        <x:v>0</x:v>
      </x:c>
      <x:c r="C12" s="20" t="n">
        <x:f>'Equipment Register'!D12</x:f>
        <x:v>0</x:v>
      </x:c>
      <x:c r="D12" s="20" t="n">
        <x:f>'Equipment Register'!N12</x:f>
        <x:v>0</x:v>
      </x:c>
      <x:c r="E12" s="32" t="str">
        <x:f>IF('Equipment Register'!Q12="","",'Equipment Register'!Q12)</x:f>
      </x:c>
      <x:c r="F12" s="32" t="str">
        <x:f>IF('Equipment Register'!O12="","",'Equipment Register'!O12)</x:f>
      </x:c>
      <x:c r="G12" s="33" t="str">
        <x:f>IF(OR(A12="",F12=""),"",F12-Summary!$B$4)</x:f>
      </x:c>
      <x:c r="H12" s="34" t="str">
        <x:f>IF('Equipment Register'!M12="","",'Equipment Register'!M12)</x:f>
      </x:c>
      <x:c r="I12" s="35" t="str">
        <x:f>IF('Equipment Register'!P12="","",'Equipment Register'!P12)</x:f>
      </x:c>
      <x:c r="J12" s="36" t="str">
        <x:f>IF(A12="","",IF(L12&lt;&gt;"OK","CHECK ID",IF(D12&lt;&gt;"Active","EXCLUDED",IF(F12="","NO DATE",IF(F12&lt;Summary!$B$4,"OVERDUE",IF(F12&lt;=Summary!$B$4+30,"DUE SOON","FUTURE"))))))</x:f>
      </x:c>
      <x:c r="K12" s="36" t="str">
        <x:f>IF(A12="","",IF(L12&lt;&gt;"OK","CHECK ID",IF(D12&lt;&gt;"Active","EXCLUDED",IF(OR(H12="",I12=""),"NO METER",IF(H12&gt;=I12,"METER DUE","NOT DUE")))))</x:f>
      </x:c>
      <x:c r="L12" s="36" t="n">
        <x:f>'Equipment Register'!S12</x:f>
        <x:v>0</x:v>
      </x:c>
    </x:row>
    <x:row r="13">
      <x:c r="A13" s="20" t="n">
        <x:f>'Equipment Register'!A13</x:f>
        <x:v>0</x:v>
      </x:c>
      <x:c r="B13" s="20" t="n">
        <x:f>'Equipment Register'!B13</x:f>
        <x:v>0</x:v>
      </x:c>
      <x:c r="C13" s="20" t="n">
        <x:f>'Equipment Register'!D13</x:f>
        <x:v>0</x:v>
      </x:c>
      <x:c r="D13" s="20" t="n">
        <x:f>'Equipment Register'!N13</x:f>
        <x:v>0</x:v>
      </x:c>
      <x:c r="E13" s="32" t="str">
        <x:f>IF('Equipment Register'!Q13="","",'Equipment Register'!Q13)</x:f>
      </x:c>
      <x:c r="F13" s="32" t="str">
        <x:f>IF('Equipment Register'!O13="","",'Equipment Register'!O13)</x:f>
      </x:c>
      <x:c r="G13" s="33" t="str">
        <x:f>IF(OR(A13="",F13=""),"",F13-Summary!$B$4)</x:f>
      </x:c>
      <x:c r="H13" s="34" t="str">
        <x:f>IF('Equipment Register'!M13="","",'Equipment Register'!M13)</x:f>
      </x:c>
      <x:c r="I13" s="35" t="str">
        <x:f>IF('Equipment Register'!P13="","",'Equipment Register'!P13)</x:f>
      </x:c>
      <x:c r="J13" s="36" t="str">
        <x:f>IF(A13="","",IF(L13&lt;&gt;"OK","CHECK ID",IF(D13&lt;&gt;"Active","EXCLUDED",IF(F13="","NO DATE",IF(F13&lt;Summary!$B$4,"OVERDUE",IF(F13&lt;=Summary!$B$4+30,"DUE SOON","FUTURE"))))))</x:f>
      </x:c>
      <x:c r="K13" s="36" t="str">
        <x:f>IF(A13="","",IF(L13&lt;&gt;"OK","CHECK ID",IF(D13&lt;&gt;"Active","EXCLUDED",IF(OR(H13="",I13=""),"NO METER",IF(H13&gt;=I13,"METER DUE","NOT DUE")))))</x:f>
      </x:c>
      <x:c r="L13" s="36" t="n">
        <x:f>'Equipment Register'!S13</x:f>
        <x:v>0</x:v>
      </x:c>
    </x:row>
    <x:row r="14">
      <x:c r="A14" s="20" t="n">
        <x:f>'Equipment Register'!A14</x:f>
        <x:v>0</x:v>
      </x:c>
      <x:c r="B14" s="20" t="n">
        <x:f>'Equipment Register'!B14</x:f>
        <x:v>0</x:v>
      </x:c>
      <x:c r="C14" s="20" t="n">
        <x:f>'Equipment Register'!D14</x:f>
        <x:v>0</x:v>
      </x:c>
      <x:c r="D14" s="20" t="n">
        <x:f>'Equipment Register'!N14</x:f>
        <x:v>0</x:v>
      </x:c>
      <x:c r="E14" s="32" t="str">
        <x:f>IF('Equipment Register'!Q14="","",'Equipment Register'!Q14)</x:f>
      </x:c>
      <x:c r="F14" s="32" t="str">
        <x:f>IF('Equipment Register'!O14="","",'Equipment Register'!O14)</x:f>
      </x:c>
      <x:c r="G14" s="33" t="str">
        <x:f>IF(OR(A14="",F14=""),"",F14-Summary!$B$4)</x:f>
      </x:c>
      <x:c r="H14" s="34" t="str">
        <x:f>IF('Equipment Register'!M14="","",'Equipment Register'!M14)</x:f>
      </x:c>
      <x:c r="I14" s="35" t="str">
        <x:f>IF('Equipment Register'!P14="","",'Equipment Register'!P14)</x:f>
      </x:c>
      <x:c r="J14" s="36" t="str">
        <x:f>IF(A14="","",IF(L14&lt;&gt;"OK","CHECK ID",IF(D14&lt;&gt;"Active","EXCLUDED",IF(F14="","NO DATE",IF(F14&lt;Summary!$B$4,"OVERDUE",IF(F14&lt;=Summary!$B$4+30,"DUE SOON","FUTURE"))))))</x:f>
      </x:c>
      <x:c r="K14" s="36" t="str">
        <x:f>IF(A14="","",IF(L14&lt;&gt;"OK","CHECK ID",IF(D14&lt;&gt;"Active","EXCLUDED",IF(OR(H14="",I14=""),"NO METER",IF(H14&gt;=I14,"METER DUE","NOT DUE")))))</x:f>
      </x:c>
      <x:c r="L14" s="36" t="n">
        <x:f>'Equipment Register'!S14</x:f>
        <x:v>0</x:v>
      </x:c>
    </x:row>
    <x:row r="15">
      <x:c r="A15" s="20" t="n">
        <x:f>'Equipment Register'!A15</x:f>
        <x:v>0</x:v>
      </x:c>
      <x:c r="B15" s="20" t="n">
        <x:f>'Equipment Register'!B15</x:f>
        <x:v>0</x:v>
      </x:c>
      <x:c r="C15" s="20" t="n">
        <x:f>'Equipment Register'!D15</x:f>
        <x:v>0</x:v>
      </x:c>
      <x:c r="D15" s="20" t="n">
        <x:f>'Equipment Register'!N15</x:f>
        <x:v>0</x:v>
      </x:c>
      <x:c r="E15" s="32" t="str">
        <x:f>IF('Equipment Register'!Q15="","",'Equipment Register'!Q15)</x:f>
      </x:c>
      <x:c r="F15" s="32" t="str">
        <x:f>IF('Equipment Register'!O15="","",'Equipment Register'!O15)</x:f>
      </x:c>
      <x:c r="G15" s="33" t="str">
        <x:f>IF(OR(A15="",F15=""),"",F15-Summary!$B$4)</x:f>
      </x:c>
      <x:c r="H15" s="34" t="str">
        <x:f>IF('Equipment Register'!M15="","",'Equipment Register'!M15)</x:f>
      </x:c>
      <x:c r="I15" s="35" t="str">
        <x:f>IF('Equipment Register'!P15="","",'Equipment Register'!P15)</x:f>
      </x:c>
      <x:c r="J15" s="36" t="str">
        <x:f>IF(A15="","",IF(L15&lt;&gt;"OK","CHECK ID",IF(D15&lt;&gt;"Active","EXCLUDED",IF(F15="","NO DATE",IF(F15&lt;Summary!$B$4,"OVERDUE",IF(F15&lt;=Summary!$B$4+30,"DUE SOON","FUTURE"))))))</x:f>
      </x:c>
      <x:c r="K15" s="36" t="str">
        <x:f>IF(A15="","",IF(L15&lt;&gt;"OK","CHECK ID",IF(D15&lt;&gt;"Active","EXCLUDED",IF(OR(H15="",I15=""),"NO METER",IF(H15&gt;=I15,"METER DUE","NOT DUE")))))</x:f>
      </x:c>
      <x:c r="L15" s="36" t="n">
        <x:f>'Equipment Register'!S15</x:f>
        <x:v>0</x:v>
      </x:c>
    </x:row>
    <x:row r="16">
      <x:c r="A16" s="20" t="n">
        <x:f>'Equipment Register'!A16</x:f>
        <x:v>0</x:v>
      </x:c>
      <x:c r="B16" s="20" t="n">
        <x:f>'Equipment Register'!B16</x:f>
        <x:v>0</x:v>
      </x:c>
      <x:c r="C16" s="20" t="n">
        <x:f>'Equipment Register'!D16</x:f>
        <x:v>0</x:v>
      </x:c>
      <x:c r="D16" s="20" t="n">
        <x:f>'Equipment Register'!N16</x:f>
        <x:v>0</x:v>
      </x:c>
      <x:c r="E16" s="32" t="str">
        <x:f>IF('Equipment Register'!Q16="","",'Equipment Register'!Q16)</x:f>
      </x:c>
      <x:c r="F16" s="32" t="str">
        <x:f>IF('Equipment Register'!O16="","",'Equipment Register'!O16)</x:f>
      </x:c>
      <x:c r="G16" s="33" t="str">
        <x:f>IF(OR(A16="",F16=""),"",F16-Summary!$B$4)</x:f>
      </x:c>
      <x:c r="H16" s="34" t="str">
        <x:f>IF('Equipment Register'!M16="","",'Equipment Register'!M16)</x:f>
      </x:c>
      <x:c r="I16" s="35" t="str">
        <x:f>IF('Equipment Register'!P16="","",'Equipment Register'!P16)</x:f>
      </x:c>
      <x:c r="J16" s="36" t="str">
        <x:f>IF(A16="","",IF(L16&lt;&gt;"OK","CHECK ID",IF(D16&lt;&gt;"Active","EXCLUDED",IF(F16="","NO DATE",IF(F16&lt;Summary!$B$4,"OVERDUE",IF(F16&lt;=Summary!$B$4+30,"DUE SOON","FUTURE"))))))</x:f>
      </x:c>
      <x:c r="K16" s="36" t="str">
        <x:f>IF(A16="","",IF(L16&lt;&gt;"OK","CHECK ID",IF(D16&lt;&gt;"Active","EXCLUDED",IF(OR(H16="",I16=""),"NO METER",IF(H16&gt;=I16,"METER DUE","NOT DUE")))))</x:f>
      </x:c>
      <x:c r="L16" s="36" t="n">
        <x:f>'Equipment Register'!S16</x:f>
        <x:v>0</x:v>
      </x:c>
    </x:row>
    <x:row r="17">
      <x:c r="A17" s="20" t="n">
        <x:f>'Equipment Register'!A17</x:f>
        <x:v>0</x:v>
      </x:c>
      <x:c r="B17" s="20" t="n">
        <x:f>'Equipment Register'!B17</x:f>
        <x:v>0</x:v>
      </x:c>
      <x:c r="C17" s="20" t="n">
        <x:f>'Equipment Register'!D17</x:f>
        <x:v>0</x:v>
      </x:c>
      <x:c r="D17" s="20" t="n">
        <x:f>'Equipment Register'!N17</x:f>
        <x:v>0</x:v>
      </x:c>
      <x:c r="E17" s="32" t="str">
        <x:f>IF('Equipment Register'!Q17="","",'Equipment Register'!Q17)</x:f>
      </x:c>
      <x:c r="F17" s="32" t="str">
        <x:f>IF('Equipment Register'!O17="","",'Equipment Register'!O17)</x:f>
      </x:c>
      <x:c r="G17" s="33" t="str">
        <x:f>IF(OR(A17="",F17=""),"",F17-Summary!$B$4)</x:f>
      </x:c>
      <x:c r="H17" s="34" t="str">
        <x:f>IF('Equipment Register'!M17="","",'Equipment Register'!M17)</x:f>
      </x:c>
      <x:c r="I17" s="35" t="str">
        <x:f>IF('Equipment Register'!P17="","",'Equipment Register'!P17)</x:f>
      </x:c>
      <x:c r="J17" s="36" t="str">
        <x:f>IF(A17="","",IF(L17&lt;&gt;"OK","CHECK ID",IF(D17&lt;&gt;"Active","EXCLUDED",IF(F17="","NO DATE",IF(F17&lt;Summary!$B$4,"OVERDUE",IF(F17&lt;=Summary!$B$4+30,"DUE SOON","FUTURE"))))))</x:f>
      </x:c>
      <x:c r="K17" s="36" t="str">
        <x:f>IF(A17="","",IF(L17&lt;&gt;"OK","CHECK ID",IF(D17&lt;&gt;"Active","EXCLUDED",IF(OR(H17="",I17=""),"NO METER",IF(H17&gt;=I17,"METER DUE","NOT DUE")))))</x:f>
      </x:c>
      <x:c r="L17" s="36" t="n">
        <x:f>'Equipment Register'!S17</x:f>
        <x:v>0</x:v>
      </x:c>
    </x:row>
    <x:row r="18">
      <x:c r="A18" s="20" t="n">
        <x:f>'Equipment Register'!A18</x:f>
        <x:v>0</x:v>
      </x:c>
      <x:c r="B18" s="20" t="n">
        <x:f>'Equipment Register'!B18</x:f>
        <x:v>0</x:v>
      </x:c>
      <x:c r="C18" s="20" t="n">
        <x:f>'Equipment Register'!D18</x:f>
        <x:v>0</x:v>
      </x:c>
      <x:c r="D18" s="20" t="n">
        <x:f>'Equipment Register'!N18</x:f>
        <x:v>0</x:v>
      </x:c>
      <x:c r="E18" s="32" t="str">
        <x:f>IF('Equipment Register'!Q18="","",'Equipment Register'!Q18)</x:f>
      </x:c>
      <x:c r="F18" s="32" t="str">
        <x:f>IF('Equipment Register'!O18="","",'Equipment Register'!O18)</x:f>
      </x:c>
      <x:c r="G18" s="33" t="str">
        <x:f>IF(OR(A18="",F18=""),"",F18-Summary!$B$4)</x:f>
      </x:c>
      <x:c r="H18" s="34" t="str">
        <x:f>IF('Equipment Register'!M18="","",'Equipment Register'!M18)</x:f>
      </x:c>
      <x:c r="I18" s="35" t="str">
        <x:f>IF('Equipment Register'!P18="","",'Equipment Register'!P18)</x:f>
      </x:c>
      <x:c r="J18" s="36" t="str">
        <x:f>IF(A18="","",IF(L18&lt;&gt;"OK","CHECK ID",IF(D18&lt;&gt;"Active","EXCLUDED",IF(F18="","NO DATE",IF(F18&lt;Summary!$B$4,"OVERDUE",IF(F18&lt;=Summary!$B$4+30,"DUE SOON","FUTURE"))))))</x:f>
      </x:c>
      <x:c r="K18" s="36" t="str">
        <x:f>IF(A18="","",IF(L18&lt;&gt;"OK","CHECK ID",IF(D18&lt;&gt;"Active","EXCLUDED",IF(OR(H18="",I18=""),"NO METER",IF(H18&gt;=I18,"METER DUE","NOT DUE")))))</x:f>
      </x:c>
      <x:c r="L18" s="36" t="n">
        <x:f>'Equipment Register'!S18</x:f>
        <x:v>0</x:v>
      </x:c>
    </x:row>
    <x:row r="19">
      <x:c r="A19" s="20" t="n">
        <x:f>'Equipment Register'!A19</x:f>
        <x:v>0</x:v>
      </x:c>
      <x:c r="B19" s="20" t="n">
        <x:f>'Equipment Register'!B19</x:f>
        <x:v>0</x:v>
      </x:c>
      <x:c r="C19" s="20" t="n">
        <x:f>'Equipment Register'!D19</x:f>
        <x:v>0</x:v>
      </x:c>
      <x:c r="D19" s="20" t="n">
        <x:f>'Equipment Register'!N19</x:f>
        <x:v>0</x:v>
      </x:c>
      <x:c r="E19" s="32" t="str">
        <x:f>IF('Equipment Register'!Q19="","",'Equipment Register'!Q19)</x:f>
      </x:c>
      <x:c r="F19" s="32" t="str">
        <x:f>IF('Equipment Register'!O19="","",'Equipment Register'!O19)</x:f>
      </x:c>
      <x:c r="G19" s="33" t="str">
        <x:f>IF(OR(A19="",F19=""),"",F19-Summary!$B$4)</x:f>
      </x:c>
      <x:c r="H19" s="34" t="str">
        <x:f>IF('Equipment Register'!M19="","",'Equipment Register'!M19)</x:f>
      </x:c>
      <x:c r="I19" s="35" t="str">
        <x:f>IF('Equipment Register'!P19="","",'Equipment Register'!P19)</x:f>
      </x:c>
      <x:c r="J19" s="36" t="str">
        <x:f>IF(A19="","",IF(L19&lt;&gt;"OK","CHECK ID",IF(D19&lt;&gt;"Active","EXCLUDED",IF(F19="","NO DATE",IF(F19&lt;Summary!$B$4,"OVERDUE",IF(F19&lt;=Summary!$B$4+30,"DUE SOON","FUTURE"))))))</x:f>
      </x:c>
      <x:c r="K19" s="36" t="str">
        <x:f>IF(A19="","",IF(L19&lt;&gt;"OK","CHECK ID",IF(D19&lt;&gt;"Active","EXCLUDED",IF(OR(H19="",I19=""),"NO METER",IF(H19&gt;=I19,"METER DUE","NOT DUE")))))</x:f>
      </x:c>
      <x:c r="L19" s="36" t="n">
        <x:f>'Equipment Register'!S19</x:f>
        <x:v>0</x:v>
      </x:c>
    </x:row>
    <x:row r="20">
      <x:c r="A20" s="20" t="n">
        <x:f>'Equipment Register'!A20</x:f>
        <x:v>0</x:v>
      </x:c>
      <x:c r="B20" s="20" t="n">
        <x:f>'Equipment Register'!B20</x:f>
        <x:v>0</x:v>
      </x:c>
      <x:c r="C20" s="20" t="n">
        <x:f>'Equipment Register'!D20</x:f>
        <x:v>0</x:v>
      </x:c>
      <x:c r="D20" s="20" t="n">
        <x:f>'Equipment Register'!N20</x:f>
        <x:v>0</x:v>
      </x:c>
      <x:c r="E20" s="32" t="str">
        <x:f>IF('Equipment Register'!Q20="","",'Equipment Register'!Q20)</x:f>
      </x:c>
      <x:c r="F20" s="32" t="str">
        <x:f>IF('Equipment Register'!O20="","",'Equipment Register'!O20)</x:f>
      </x:c>
      <x:c r="G20" s="33" t="str">
        <x:f>IF(OR(A20="",F20=""),"",F20-Summary!$B$4)</x:f>
      </x:c>
      <x:c r="H20" s="34" t="str">
        <x:f>IF('Equipment Register'!M20="","",'Equipment Register'!M20)</x:f>
      </x:c>
      <x:c r="I20" s="35" t="str">
        <x:f>IF('Equipment Register'!P20="","",'Equipment Register'!P20)</x:f>
      </x:c>
      <x:c r="J20" s="36" t="str">
        <x:f>IF(A20="","",IF(L20&lt;&gt;"OK","CHECK ID",IF(D20&lt;&gt;"Active","EXCLUDED",IF(F20="","NO DATE",IF(F20&lt;Summary!$B$4,"OVERDUE",IF(F20&lt;=Summary!$B$4+30,"DUE SOON","FUTURE"))))))</x:f>
      </x:c>
      <x:c r="K20" s="36" t="str">
        <x:f>IF(A20="","",IF(L20&lt;&gt;"OK","CHECK ID",IF(D20&lt;&gt;"Active","EXCLUDED",IF(OR(H20="",I20=""),"NO METER",IF(H20&gt;=I20,"METER DUE","NOT DUE")))))</x:f>
      </x:c>
      <x:c r="L20" s="36" t="n">
        <x:f>'Equipment Register'!S20</x:f>
        <x:v>0</x:v>
      </x:c>
    </x:row>
    <x:row r="21">
      <x:c r="A21" s="20" t="n">
        <x:f>'Equipment Register'!A21</x:f>
        <x:v>0</x:v>
      </x:c>
      <x:c r="B21" s="20" t="n">
        <x:f>'Equipment Register'!B21</x:f>
        <x:v>0</x:v>
      </x:c>
      <x:c r="C21" s="20" t="n">
        <x:f>'Equipment Register'!D21</x:f>
        <x:v>0</x:v>
      </x:c>
      <x:c r="D21" s="20" t="n">
        <x:f>'Equipment Register'!N21</x:f>
        <x:v>0</x:v>
      </x:c>
      <x:c r="E21" s="32" t="str">
        <x:f>IF('Equipment Register'!Q21="","",'Equipment Register'!Q21)</x:f>
      </x:c>
      <x:c r="F21" s="32" t="str">
        <x:f>IF('Equipment Register'!O21="","",'Equipment Register'!O21)</x:f>
      </x:c>
      <x:c r="G21" s="33" t="str">
        <x:f>IF(OR(A21="",F21=""),"",F21-Summary!$B$4)</x:f>
      </x:c>
      <x:c r="H21" s="34" t="str">
        <x:f>IF('Equipment Register'!M21="","",'Equipment Register'!M21)</x:f>
      </x:c>
      <x:c r="I21" s="35" t="str">
        <x:f>IF('Equipment Register'!P21="","",'Equipment Register'!P21)</x:f>
      </x:c>
      <x:c r="J21" s="36" t="str">
        <x:f>IF(A21="","",IF(L21&lt;&gt;"OK","CHECK ID",IF(D21&lt;&gt;"Active","EXCLUDED",IF(F21="","NO DATE",IF(F21&lt;Summary!$B$4,"OVERDUE",IF(F21&lt;=Summary!$B$4+30,"DUE SOON","FUTURE"))))))</x:f>
      </x:c>
      <x:c r="K21" s="36" t="str">
        <x:f>IF(A21="","",IF(L21&lt;&gt;"OK","CHECK ID",IF(D21&lt;&gt;"Active","EXCLUDED",IF(OR(H21="",I21=""),"NO METER",IF(H21&gt;=I21,"METER DUE","NOT DUE")))))</x:f>
      </x:c>
      <x:c r="L21" s="36" t="n">
        <x:f>'Equipment Register'!S21</x:f>
        <x:v>0</x:v>
      </x:c>
    </x:row>
    <x:row r="22">
      <x:c r="A22" s="20" t="n">
        <x:f>'Equipment Register'!A22</x:f>
        <x:v>0</x:v>
      </x:c>
      <x:c r="B22" s="20" t="n">
        <x:f>'Equipment Register'!B22</x:f>
        <x:v>0</x:v>
      </x:c>
      <x:c r="C22" s="20" t="n">
        <x:f>'Equipment Register'!D22</x:f>
        <x:v>0</x:v>
      </x:c>
      <x:c r="D22" s="20" t="n">
        <x:f>'Equipment Register'!N22</x:f>
        <x:v>0</x:v>
      </x:c>
      <x:c r="E22" s="32" t="str">
        <x:f>IF('Equipment Register'!Q22="","",'Equipment Register'!Q22)</x:f>
      </x:c>
      <x:c r="F22" s="32" t="str">
        <x:f>IF('Equipment Register'!O22="","",'Equipment Register'!O22)</x:f>
      </x:c>
      <x:c r="G22" s="33" t="str">
        <x:f>IF(OR(A22="",F22=""),"",F22-Summary!$B$4)</x:f>
      </x:c>
      <x:c r="H22" s="34" t="str">
        <x:f>IF('Equipment Register'!M22="","",'Equipment Register'!M22)</x:f>
      </x:c>
      <x:c r="I22" s="35" t="str">
        <x:f>IF('Equipment Register'!P22="","",'Equipment Register'!P22)</x:f>
      </x:c>
      <x:c r="J22" s="36" t="str">
        <x:f>IF(A22="","",IF(L22&lt;&gt;"OK","CHECK ID",IF(D22&lt;&gt;"Active","EXCLUDED",IF(F22="","NO DATE",IF(F22&lt;Summary!$B$4,"OVERDUE",IF(F22&lt;=Summary!$B$4+30,"DUE SOON","FUTURE"))))))</x:f>
      </x:c>
      <x:c r="K22" s="36" t="str">
        <x:f>IF(A22="","",IF(L22&lt;&gt;"OK","CHECK ID",IF(D22&lt;&gt;"Active","EXCLUDED",IF(OR(H22="",I22=""),"NO METER",IF(H22&gt;=I22,"METER DUE","NOT DUE")))))</x:f>
      </x:c>
      <x:c r="L22" s="36" t="n">
        <x:f>'Equipment Register'!S22</x:f>
        <x:v>0</x:v>
      </x:c>
    </x:row>
    <x:row r="23">
      <x:c r="A23" s="20" t="n">
        <x:f>'Equipment Register'!A23</x:f>
        <x:v>0</x:v>
      </x:c>
      <x:c r="B23" s="20" t="n">
        <x:f>'Equipment Register'!B23</x:f>
        <x:v>0</x:v>
      </x:c>
      <x:c r="C23" s="20" t="n">
        <x:f>'Equipment Register'!D23</x:f>
        <x:v>0</x:v>
      </x:c>
      <x:c r="D23" s="20" t="n">
        <x:f>'Equipment Register'!N23</x:f>
        <x:v>0</x:v>
      </x:c>
      <x:c r="E23" s="32" t="str">
        <x:f>IF('Equipment Register'!Q23="","",'Equipment Register'!Q23)</x:f>
      </x:c>
      <x:c r="F23" s="32" t="str">
        <x:f>IF('Equipment Register'!O23="","",'Equipment Register'!O23)</x:f>
      </x:c>
      <x:c r="G23" s="33" t="str">
        <x:f>IF(OR(A23="",F23=""),"",F23-Summary!$B$4)</x:f>
      </x:c>
      <x:c r="H23" s="34" t="str">
        <x:f>IF('Equipment Register'!M23="","",'Equipment Register'!M23)</x:f>
      </x:c>
      <x:c r="I23" s="35" t="str">
        <x:f>IF('Equipment Register'!P23="","",'Equipment Register'!P23)</x:f>
      </x:c>
      <x:c r="J23" s="36" t="str">
        <x:f>IF(A23="","",IF(L23&lt;&gt;"OK","CHECK ID",IF(D23&lt;&gt;"Active","EXCLUDED",IF(F23="","NO DATE",IF(F23&lt;Summary!$B$4,"OVERDUE",IF(F23&lt;=Summary!$B$4+30,"DUE SOON","FUTURE"))))))</x:f>
      </x:c>
      <x:c r="K23" s="36" t="str">
        <x:f>IF(A23="","",IF(L23&lt;&gt;"OK","CHECK ID",IF(D23&lt;&gt;"Active","EXCLUDED",IF(OR(H23="",I23=""),"NO METER",IF(H23&gt;=I23,"METER DUE","NOT DUE")))))</x:f>
      </x:c>
      <x:c r="L23" s="36" t="n">
        <x:f>'Equipment Register'!S23</x:f>
        <x:v>0</x:v>
      </x:c>
    </x:row>
    <x:row r="24">
      <x:c r="A24" s="20" t="n">
        <x:f>'Equipment Register'!A24</x:f>
        <x:v>0</x:v>
      </x:c>
      <x:c r="B24" s="20" t="n">
        <x:f>'Equipment Register'!B24</x:f>
        <x:v>0</x:v>
      </x:c>
      <x:c r="C24" s="20" t="n">
        <x:f>'Equipment Register'!D24</x:f>
        <x:v>0</x:v>
      </x:c>
      <x:c r="D24" s="20" t="n">
        <x:f>'Equipment Register'!N24</x:f>
        <x:v>0</x:v>
      </x:c>
      <x:c r="E24" s="32" t="str">
        <x:f>IF('Equipment Register'!Q24="","",'Equipment Register'!Q24)</x:f>
      </x:c>
      <x:c r="F24" s="32" t="str">
        <x:f>IF('Equipment Register'!O24="","",'Equipment Register'!O24)</x:f>
      </x:c>
      <x:c r="G24" s="33" t="str">
        <x:f>IF(OR(A24="",F24=""),"",F24-Summary!$B$4)</x:f>
      </x:c>
      <x:c r="H24" s="34" t="str">
        <x:f>IF('Equipment Register'!M24="","",'Equipment Register'!M24)</x:f>
      </x:c>
      <x:c r="I24" s="35" t="str">
        <x:f>IF('Equipment Register'!P24="","",'Equipment Register'!P24)</x:f>
      </x:c>
      <x:c r="J24" s="36" t="str">
        <x:f>IF(A24="","",IF(L24&lt;&gt;"OK","CHECK ID",IF(D24&lt;&gt;"Active","EXCLUDED",IF(F24="","NO DATE",IF(F24&lt;Summary!$B$4,"OVERDUE",IF(F24&lt;=Summary!$B$4+30,"DUE SOON","FUTURE"))))))</x:f>
      </x:c>
      <x:c r="K24" s="36" t="str">
        <x:f>IF(A24="","",IF(L24&lt;&gt;"OK","CHECK ID",IF(D24&lt;&gt;"Active","EXCLUDED",IF(OR(H24="",I24=""),"NO METER",IF(H24&gt;=I24,"METER DUE","NOT DUE")))))</x:f>
      </x:c>
      <x:c r="L24" s="36" t="n">
        <x:f>'Equipment Register'!S24</x:f>
        <x:v>0</x:v>
      </x:c>
    </x:row>
    <x:row r="25">
      <x:c r="A25" s="20" t="n">
        <x:f>'Equipment Register'!A25</x:f>
        <x:v>0</x:v>
      </x:c>
      <x:c r="B25" s="20" t="n">
        <x:f>'Equipment Register'!B25</x:f>
        <x:v>0</x:v>
      </x:c>
      <x:c r="C25" s="20" t="n">
        <x:f>'Equipment Register'!D25</x:f>
        <x:v>0</x:v>
      </x:c>
      <x:c r="D25" s="20" t="n">
        <x:f>'Equipment Register'!N25</x:f>
        <x:v>0</x:v>
      </x:c>
      <x:c r="E25" s="32" t="str">
        <x:f>IF('Equipment Register'!Q25="","",'Equipment Register'!Q25)</x:f>
      </x:c>
      <x:c r="F25" s="32" t="str">
        <x:f>IF('Equipment Register'!O25="","",'Equipment Register'!O25)</x:f>
      </x:c>
      <x:c r="G25" s="33" t="str">
        <x:f>IF(OR(A25="",F25=""),"",F25-Summary!$B$4)</x:f>
      </x:c>
      <x:c r="H25" s="34" t="str">
        <x:f>IF('Equipment Register'!M25="","",'Equipment Register'!M25)</x:f>
      </x:c>
      <x:c r="I25" s="35" t="str">
        <x:f>IF('Equipment Register'!P25="","",'Equipment Register'!P25)</x:f>
      </x:c>
      <x:c r="J25" s="36" t="str">
        <x:f>IF(A25="","",IF(L25&lt;&gt;"OK","CHECK ID",IF(D25&lt;&gt;"Active","EXCLUDED",IF(F25="","NO DATE",IF(F25&lt;Summary!$B$4,"OVERDUE",IF(F25&lt;=Summary!$B$4+30,"DUE SOON","FUTURE"))))))</x:f>
      </x:c>
      <x:c r="K25" s="36" t="str">
        <x:f>IF(A25="","",IF(L25&lt;&gt;"OK","CHECK ID",IF(D25&lt;&gt;"Active","EXCLUDED",IF(OR(H25="",I25=""),"NO METER",IF(H25&gt;=I25,"METER DUE","NOT DUE")))))</x:f>
      </x:c>
      <x:c r="L25" s="36" t="n">
        <x:f>'Equipment Register'!S25</x:f>
        <x:v>0</x:v>
      </x:c>
    </x:row>
    <x:row r="26">
      <x:c r="A26" s="20" t="n">
        <x:f>'Equipment Register'!A26</x:f>
        <x:v>0</x:v>
      </x:c>
      <x:c r="B26" s="20" t="n">
        <x:f>'Equipment Register'!B26</x:f>
        <x:v>0</x:v>
      </x:c>
      <x:c r="C26" s="20" t="n">
        <x:f>'Equipment Register'!D26</x:f>
        <x:v>0</x:v>
      </x:c>
      <x:c r="D26" s="20" t="n">
        <x:f>'Equipment Register'!N26</x:f>
        <x:v>0</x:v>
      </x:c>
      <x:c r="E26" s="32" t="str">
        <x:f>IF('Equipment Register'!Q26="","",'Equipment Register'!Q26)</x:f>
      </x:c>
      <x:c r="F26" s="32" t="str">
        <x:f>IF('Equipment Register'!O26="","",'Equipment Register'!O26)</x:f>
      </x:c>
      <x:c r="G26" s="33" t="str">
        <x:f>IF(OR(A26="",F26=""),"",F26-Summary!$B$4)</x:f>
      </x:c>
      <x:c r="H26" s="34" t="str">
        <x:f>IF('Equipment Register'!M26="","",'Equipment Register'!M26)</x:f>
      </x:c>
      <x:c r="I26" s="35" t="str">
        <x:f>IF('Equipment Register'!P26="","",'Equipment Register'!P26)</x:f>
      </x:c>
      <x:c r="J26" s="36" t="str">
        <x:f>IF(A26="","",IF(L26&lt;&gt;"OK","CHECK ID",IF(D26&lt;&gt;"Active","EXCLUDED",IF(F26="","NO DATE",IF(F26&lt;Summary!$B$4,"OVERDUE",IF(F26&lt;=Summary!$B$4+30,"DUE SOON","FUTURE"))))))</x:f>
      </x:c>
      <x:c r="K26" s="36" t="str">
        <x:f>IF(A26="","",IF(L26&lt;&gt;"OK","CHECK ID",IF(D26&lt;&gt;"Active","EXCLUDED",IF(OR(H26="",I26=""),"NO METER",IF(H26&gt;=I26,"METER DUE","NOT DUE")))))</x:f>
      </x:c>
      <x:c r="L26" s="36" t="n">
        <x:f>'Equipment Register'!S26</x:f>
        <x:v>0</x:v>
      </x:c>
    </x:row>
    <x:row r="27">
      <x:c r="A27" s="20" t="n">
        <x:f>'Equipment Register'!A27</x:f>
        <x:v>0</x:v>
      </x:c>
      <x:c r="B27" s="20" t="n">
        <x:f>'Equipment Register'!B27</x:f>
        <x:v>0</x:v>
      </x:c>
      <x:c r="C27" s="20" t="n">
        <x:f>'Equipment Register'!D27</x:f>
        <x:v>0</x:v>
      </x:c>
      <x:c r="D27" s="20" t="n">
        <x:f>'Equipment Register'!N27</x:f>
        <x:v>0</x:v>
      </x:c>
      <x:c r="E27" s="32" t="str">
        <x:f>IF('Equipment Register'!Q27="","",'Equipment Register'!Q27)</x:f>
      </x:c>
      <x:c r="F27" s="32" t="str">
        <x:f>IF('Equipment Register'!O27="","",'Equipment Register'!O27)</x:f>
      </x:c>
      <x:c r="G27" s="33" t="str">
        <x:f>IF(OR(A27="",F27=""),"",F27-Summary!$B$4)</x:f>
      </x:c>
      <x:c r="H27" s="34" t="str">
        <x:f>IF('Equipment Register'!M27="","",'Equipment Register'!M27)</x:f>
      </x:c>
      <x:c r="I27" s="35" t="str">
        <x:f>IF('Equipment Register'!P27="","",'Equipment Register'!P27)</x:f>
      </x:c>
      <x:c r="J27" s="36" t="str">
        <x:f>IF(A27="","",IF(L27&lt;&gt;"OK","CHECK ID",IF(D27&lt;&gt;"Active","EXCLUDED",IF(F27="","NO DATE",IF(F27&lt;Summary!$B$4,"OVERDUE",IF(F27&lt;=Summary!$B$4+30,"DUE SOON","FUTURE"))))))</x:f>
      </x:c>
      <x:c r="K27" s="36" t="str">
        <x:f>IF(A27="","",IF(L27&lt;&gt;"OK","CHECK ID",IF(D27&lt;&gt;"Active","EXCLUDED",IF(OR(H27="",I27=""),"NO METER",IF(H27&gt;=I27,"METER DUE","NOT DUE")))))</x:f>
      </x:c>
      <x:c r="L27" s="36" t="n">
        <x:f>'Equipment Register'!S27</x:f>
        <x:v>0</x:v>
      </x:c>
    </x:row>
    <x:row r="28">
      <x:c r="A28" s="20" t="n">
        <x:f>'Equipment Register'!A28</x:f>
        <x:v>0</x:v>
      </x:c>
      <x:c r="B28" s="20" t="n">
        <x:f>'Equipment Register'!B28</x:f>
        <x:v>0</x:v>
      </x:c>
      <x:c r="C28" s="20" t="n">
        <x:f>'Equipment Register'!D28</x:f>
        <x:v>0</x:v>
      </x:c>
      <x:c r="D28" s="20" t="n">
        <x:f>'Equipment Register'!N28</x:f>
        <x:v>0</x:v>
      </x:c>
      <x:c r="E28" s="32" t="str">
        <x:f>IF('Equipment Register'!Q28="","",'Equipment Register'!Q28)</x:f>
      </x:c>
      <x:c r="F28" s="32" t="str">
        <x:f>IF('Equipment Register'!O28="","",'Equipment Register'!O28)</x:f>
      </x:c>
      <x:c r="G28" s="33" t="str">
        <x:f>IF(OR(A28="",F28=""),"",F28-Summary!$B$4)</x:f>
      </x:c>
      <x:c r="H28" s="34" t="str">
        <x:f>IF('Equipment Register'!M28="","",'Equipment Register'!M28)</x:f>
      </x:c>
      <x:c r="I28" s="35" t="str">
        <x:f>IF('Equipment Register'!P28="","",'Equipment Register'!P28)</x:f>
      </x:c>
      <x:c r="J28" s="36" t="str">
        <x:f>IF(A28="","",IF(L28&lt;&gt;"OK","CHECK ID",IF(D28&lt;&gt;"Active","EXCLUDED",IF(F28="","NO DATE",IF(F28&lt;Summary!$B$4,"OVERDUE",IF(F28&lt;=Summary!$B$4+30,"DUE SOON","FUTURE"))))))</x:f>
      </x:c>
      <x:c r="K28" s="36" t="str">
        <x:f>IF(A28="","",IF(L28&lt;&gt;"OK","CHECK ID",IF(D28&lt;&gt;"Active","EXCLUDED",IF(OR(H28="",I28=""),"NO METER",IF(H28&gt;=I28,"METER DUE","NOT DUE")))))</x:f>
      </x:c>
      <x:c r="L28" s="36" t="n">
        <x:f>'Equipment Register'!S28</x:f>
        <x:v>0</x:v>
      </x:c>
    </x:row>
    <x:row r="29">
      <x:c r="A29" s="20" t="n">
        <x:f>'Equipment Register'!A29</x:f>
        <x:v>0</x:v>
      </x:c>
      <x:c r="B29" s="20" t="n">
        <x:f>'Equipment Register'!B29</x:f>
        <x:v>0</x:v>
      </x:c>
      <x:c r="C29" s="20" t="n">
        <x:f>'Equipment Register'!D29</x:f>
        <x:v>0</x:v>
      </x:c>
      <x:c r="D29" s="20" t="n">
        <x:f>'Equipment Register'!N29</x:f>
        <x:v>0</x:v>
      </x:c>
      <x:c r="E29" s="32" t="str">
        <x:f>IF('Equipment Register'!Q29="","",'Equipment Register'!Q29)</x:f>
      </x:c>
      <x:c r="F29" s="32" t="str">
        <x:f>IF('Equipment Register'!O29="","",'Equipment Register'!O29)</x:f>
      </x:c>
      <x:c r="G29" s="33" t="str">
        <x:f>IF(OR(A29="",F29=""),"",F29-Summary!$B$4)</x:f>
      </x:c>
      <x:c r="H29" s="34" t="str">
        <x:f>IF('Equipment Register'!M29="","",'Equipment Register'!M29)</x:f>
      </x:c>
      <x:c r="I29" s="35" t="str">
        <x:f>IF('Equipment Register'!P29="","",'Equipment Register'!P29)</x:f>
      </x:c>
      <x:c r="J29" s="36" t="str">
        <x:f>IF(A29="","",IF(L29&lt;&gt;"OK","CHECK ID",IF(D29&lt;&gt;"Active","EXCLUDED",IF(F29="","NO DATE",IF(F29&lt;Summary!$B$4,"OVERDUE",IF(F29&lt;=Summary!$B$4+30,"DUE SOON","FUTURE"))))))</x:f>
      </x:c>
      <x:c r="K29" s="36" t="str">
        <x:f>IF(A29="","",IF(L29&lt;&gt;"OK","CHECK ID",IF(D29&lt;&gt;"Active","EXCLUDED",IF(OR(H29="",I29=""),"NO METER",IF(H29&gt;=I29,"METER DUE","NOT DUE")))))</x:f>
      </x:c>
      <x:c r="L29" s="36" t="n">
        <x:f>'Equipment Register'!S29</x:f>
        <x:v>0</x:v>
      </x:c>
    </x:row>
    <x:row r="30">
      <x:c r="A30" s="20" t="n">
        <x:f>'Equipment Register'!A30</x:f>
        <x:v>0</x:v>
      </x:c>
      <x:c r="B30" s="20" t="n">
        <x:f>'Equipment Register'!B30</x:f>
        <x:v>0</x:v>
      </x:c>
      <x:c r="C30" s="20" t="n">
        <x:f>'Equipment Register'!D30</x:f>
        <x:v>0</x:v>
      </x:c>
      <x:c r="D30" s="20" t="n">
        <x:f>'Equipment Register'!N30</x:f>
        <x:v>0</x:v>
      </x:c>
      <x:c r="E30" s="32" t="str">
        <x:f>IF('Equipment Register'!Q30="","",'Equipment Register'!Q30)</x:f>
      </x:c>
      <x:c r="F30" s="32" t="str">
        <x:f>IF('Equipment Register'!O30="","",'Equipment Register'!O30)</x:f>
      </x:c>
      <x:c r="G30" s="33" t="str">
        <x:f>IF(OR(A30="",F30=""),"",F30-Summary!$B$4)</x:f>
      </x:c>
      <x:c r="H30" s="34" t="str">
        <x:f>IF('Equipment Register'!M30="","",'Equipment Register'!M30)</x:f>
      </x:c>
      <x:c r="I30" s="35" t="str">
        <x:f>IF('Equipment Register'!P30="","",'Equipment Register'!P30)</x:f>
      </x:c>
      <x:c r="J30" s="36" t="str">
        <x:f>IF(A30="","",IF(L30&lt;&gt;"OK","CHECK ID",IF(D30&lt;&gt;"Active","EXCLUDED",IF(F30="","NO DATE",IF(F30&lt;Summary!$B$4,"OVERDUE",IF(F30&lt;=Summary!$B$4+30,"DUE SOON","FUTURE"))))))</x:f>
      </x:c>
      <x:c r="K30" s="36" t="str">
        <x:f>IF(A30="","",IF(L30&lt;&gt;"OK","CHECK ID",IF(D30&lt;&gt;"Active","EXCLUDED",IF(OR(H30="",I30=""),"NO METER",IF(H30&gt;=I30,"METER DUE","NOT DUE")))))</x:f>
      </x:c>
      <x:c r="L30" s="36" t="n">
        <x:f>'Equipment Register'!S30</x:f>
        <x:v>0</x:v>
      </x:c>
    </x:row>
    <x:row r="31">
      <x:c r="A31" s="20" t="n">
        <x:f>'Equipment Register'!A31</x:f>
        <x:v>0</x:v>
      </x:c>
      <x:c r="B31" s="20" t="n">
        <x:f>'Equipment Register'!B31</x:f>
        <x:v>0</x:v>
      </x:c>
      <x:c r="C31" s="20" t="n">
        <x:f>'Equipment Register'!D31</x:f>
        <x:v>0</x:v>
      </x:c>
      <x:c r="D31" s="20" t="n">
        <x:f>'Equipment Register'!N31</x:f>
        <x:v>0</x:v>
      </x:c>
      <x:c r="E31" s="32" t="str">
        <x:f>IF('Equipment Register'!Q31="","",'Equipment Register'!Q31)</x:f>
      </x:c>
      <x:c r="F31" s="32" t="str">
        <x:f>IF('Equipment Register'!O31="","",'Equipment Register'!O31)</x:f>
      </x:c>
      <x:c r="G31" s="33" t="str">
        <x:f>IF(OR(A31="",F31=""),"",F31-Summary!$B$4)</x:f>
      </x:c>
      <x:c r="H31" s="34" t="str">
        <x:f>IF('Equipment Register'!M31="","",'Equipment Register'!M31)</x:f>
      </x:c>
      <x:c r="I31" s="35" t="str">
        <x:f>IF('Equipment Register'!P31="","",'Equipment Register'!P31)</x:f>
      </x:c>
      <x:c r="J31" s="36" t="str">
        <x:f>IF(A31="","",IF(L31&lt;&gt;"OK","CHECK ID",IF(D31&lt;&gt;"Active","EXCLUDED",IF(F31="","NO DATE",IF(F31&lt;Summary!$B$4,"OVERDUE",IF(F31&lt;=Summary!$B$4+30,"DUE SOON","FUTURE"))))))</x:f>
      </x:c>
      <x:c r="K31" s="36" t="str">
        <x:f>IF(A31="","",IF(L31&lt;&gt;"OK","CHECK ID",IF(D31&lt;&gt;"Active","EXCLUDED",IF(OR(H31="",I31=""),"NO METER",IF(H31&gt;=I31,"METER DUE","NOT DUE")))))</x:f>
      </x:c>
      <x:c r="L31" s="36" t="n">
        <x:f>'Equipment Register'!S31</x:f>
        <x:v>0</x:v>
      </x:c>
    </x:row>
    <x:row r="32">
      <x:c r="A32" s="20" t="n">
        <x:f>'Equipment Register'!A32</x:f>
        <x:v>0</x:v>
      </x:c>
      <x:c r="B32" s="20" t="n">
        <x:f>'Equipment Register'!B32</x:f>
        <x:v>0</x:v>
      </x:c>
      <x:c r="C32" s="20" t="n">
        <x:f>'Equipment Register'!D32</x:f>
        <x:v>0</x:v>
      </x:c>
      <x:c r="D32" s="20" t="n">
        <x:f>'Equipment Register'!N32</x:f>
        <x:v>0</x:v>
      </x:c>
      <x:c r="E32" s="32" t="str">
        <x:f>IF('Equipment Register'!Q32="","",'Equipment Register'!Q32)</x:f>
      </x:c>
      <x:c r="F32" s="32" t="str">
        <x:f>IF('Equipment Register'!O32="","",'Equipment Register'!O32)</x:f>
      </x:c>
      <x:c r="G32" s="33" t="str">
        <x:f>IF(OR(A32="",F32=""),"",F32-Summary!$B$4)</x:f>
      </x:c>
      <x:c r="H32" s="34" t="str">
        <x:f>IF('Equipment Register'!M32="","",'Equipment Register'!M32)</x:f>
      </x:c>
      <x:c r="I32" s="35" t="str">
        <x:f>IF('Equipment Register'!P32="","",'Equipment Register'!P32)</x:f>
      </x:c>
      <x:c r="J32" s="36" t="str">
        <x:f>IF(A32="","",IF(L32&lt;&gt;"OK","CHECK ID",IF(D32&lt;&gt;"Active","EXCLUDED",IF(F32="","NO DATE",IF(F32&lt;Summary!$B$4,"OVERDUE",IF(F32&lt;=Summary!$B$4+30,"DUE SOON","FUTURE"))))))</x:f>
      </x:c>
      <x:c r="K32" s="36" t="str">
        <x:f>IF(A32="","",IF(L32&lt;&gt;"OK","CHECK ID",IF(D32&lt;&gt;"Active","EXCLUDED",IF(OR(H32="",I32=""),"NO METER",IF(H32&gt;=I32,"METER DUE","NOT DUE")))))</x:f>
      </x:c>
      <x:c r="L32" s="36" t="n">
        <x:f>'Equipment Register'!S32</x:f>
        <x:v>0</x:v>
      </x:c>
    </x:row>
    <x:row r="33">
      <x:c r="A33" s="20" t="n">
        <x:f>'Equipment Register'!A33</x:f>
        <x:v>0</x:v>
      </x:c>
      <x:c r="B33" s="20" t="n">
        <x:f>'Equipment Register'!B33</x:f>
        <x:v>0</x:v>
      </x:c>
      <x:c r="C33" s="20" t="n">
        <x:f>'Equipment Register'!D33</x:f>
        <x:v>0</x:v>
      </x:c>
      <x:c r="D33" s="20" t="n">
        <x:f>'Equipment Register'!N33</x:f>
        <x:v>0</x:v>
      </x:c>
      <x:c r="E33" s="32" t="str">
        <x:f>IF('Equipment Register'!Q33="","",'Equipment Register'!Q33)</x:f>
      </x:c>
      <x:c r="F33" s="32" t="str">
        <x:f>IF('Equipment Register'!O33="","",'Equipment Register'!O33)</x:f>
      </x:c>
      <x:c r="G33" s="33" t="str">
        <x:f>IF(OR(A33="",F33=""),"",F33-Summary!$B$4)</x:f>
      </x:c>
      <x:c r="H33" s="34" t="str">
        <x:f>IF('Equipment Register'!M33="","",'Equipment Register'!M33)</x:f>
      </x:c>
      <x:c r="I33" s="35" t="str">
        <x:f>IF('Equipment Register'!P33="","",'Equipment Register'!P33)</x:f>
      </x:c>
      <x:c r="J33" s="36" t="str">
        <x:f>IF(A33="","",IF(L33&lt;&gt;"OK","CHECK ID",IF(D33&lt;&gt;"Active","EXCLUDED",IF(F33="","NO DATE",IF(F33&lt;Summary!$B$4,"OVERDUE",IF(F33&lt;=Summary!$B$4+30,"DUE SOON","FUTURE"))))))</x:f>
      </x:c>
      <x:c r="K33" s="36" t="str">
        <x:f>IF(A33="","",IF(L33&lt;&gt;"OK","CHECK ID",IF(D33&lt;&gt;"Active","EXCLUDED",IF(OR(H33="",I33=""),"NO METER",IF(H33&gt;=I33,"METER DUE","NOT DUE")))))</x:f>
      </x:c>
      <x:c r="L33" s="36" t="n">
        <x:f>'Equipment Register'!S33</x:f>
        <x:v>0</x:v>
      </x:c>
    </x:row>
    <x:row r="34">
      <x:c r="A34" s="20" t="n">
        <x:f>'Equipment Register'!A34</x:f>
        <x:v>0</x:v>
      </x:c>
      <x:c r="B34" s="20" t="n">
        <x:f>'Equipment Register'!B34</x:f>
        <x:v>0</x:v>
      </x:c>
      <x:c r="C34" s="20" t="n">
        <x:f>'Equipment Register'!D34</x:f>
        <x:v>0</x:v>
      </x:c>
      <x:c r="D34" s="20" t="n">
        <x:f>'Equipment Register'!N34</x:f>
        <x:v>0</x:v>
      </x:c>
      <x:c r="E34" s="32" t="str">
        <x:f>IF('Equipment Register'!Q34="","",'Equipment Register'!Q34)</x:f>
      </x:c>
      <x:c r="F34" s="32" t="str">
        <x:f>IF('Equipment Register'!O34="","",'Equipment Register'!O34)</x:f>
      </x:c>
      <x:c r="G34" s="33" t="str">
        <x:f>IF(OR(A34="",F34=""),"",F34-Summary!$B$4)</x:f>
      </x:c>
      <x:c r="H34" s="34" t="str">
        <x:f>IF('Equipment Register'!M34="","",'Equipment Register'!M34)</x:f>
      </x:c>
      <x:c r="I34" s="35" t="str">
        <x:f>IF('Equipment Register'!P34="","",'Equipment Register'!P34)</x:f>
      </x:c>
      <x:c r="J34" s="36" t="str">
        <x:f>IF(A34="","",IF(L34&lt;&gt;"OK","CHECK ID",IF(D34&lt;&gt;"Active","EXCLUDED",IF(F34="","NO DATE",IF(F34&lt;Summary!$B$4,"OVERDUE",IF(F34&lt;=Summary!$B$4+30,"DUE SOON","FUTURE"))))))</x:f>
      </x:c>
      <x:c r="K34" s="36" t="str">
        <x:f>IF(A34="","",IF(L34&lt;&gt;"OK","CHECK ID",IF(D34&lt;&gt;"Active","EXCLUDED",IF(OR(H34="",I34=""),"NO METER",IF(H34&gt;=I34,"METER DUE","NOT DUE")))))</x:f>
      </x:c>
      <x:c r="L34" s="36" t="n">
        <x:f>'Equipment Register'!S34</x:f>
        <x:v>0</x:v>
      </x:c>
    </x:row>
    <x:row r="35">
      <x:c r="A35" s="20" t="n">
        <x:f>'Equipment Register'!A35</x:f>
        <x:v>0</x:v>
      </x:c>
      <x:c r="B35" s="20" t="n">
        <x:f>'Equipment Register'!B35</x:f>
        <x:v>0</x:v>
      </x:c>
      <x:c r="C35" s="20" t="n">
        <x:f>'Equipment Register'!D35</x:f>
        <x:v>0</x:v>
      </x:c>
      <x:c r="D35" s="20" t="n">
        <x:f>'Equipment Register'!N35</x:f>
        <x:v>0</x:v>
      </x:c>
      <x:c r="E35" s="32" t="str">
        <x:f>IF('Equipment Register'!Q35="","",'Equipment Register'!Q35)</x:f>
      </x:c>
      <x:c r="F35" s="32" t="str">
        <x:f>IF('Equipment Register'!O35="","",'Equipment Register'!O35)</x:f>
      </x:c>
      <x:c r="G35" s="33" t="str">
        <x:f>IF(OR(A35="",F35=""),"",F35-Summary!$B$4)</x:f>
      </x:c>
      <x:c r="H35" s="34" t="str">
        <x:f>IF('Equipment Register'!M35="","",'Equipment Register'!M35)</x:f>
      </x:c>
      <x:c r="I35" s="35" t="str">
        <x:f>IF('Equipment Register'!P35="","",'Equipment Register'!P35)</x:f>
      </x:c>
      <x:c r="J35" s="36" t="str">
        <x:f>IF(A35="","",IF(L35&lt;&gt;"OK","CHECK ID",IF(D35&lt;&gt;"Active","EXCLUDED",IF(F35="","NO DATE",IF(F35&lt;Summary!$B$4,"OVERDUE",IF(F35&lt;=Summary!$B$4+30,"DUE SOON","FUTURE"))))))</x:f>
      </x:c>
      <x:c r="K35" s="36" t="str">
        <x:f>IF(A35="","",IF(L35&lt;&gt;"OK","CHECK ID",IF(D35&lt;&gt;"Active","EXCLUDED",IF(OR(H35="",I35=""),"NO METER",IF(H35&gt;=I35,"METER DUE","NOT DUE")))))</x:f>
      </x:c>
      <x:c r="L35" s="36" t="n">
        <x:f>'Equipment Register'!S35</x:f>
        <x:v>0</x:v>
      </x:c>
    </x:row>
    <x:row r="36">
      <x:c r="A36" s="20" t="n">
        <x:f>'Equipment Register'!A36</x:f>
        <x:v>0</x:v>
      </x:c>
      <x:c r="B36" s="20" t="n">
        <x:f>'Equipment Register'!B36</x:f>
        <x:v>0</x:v>
      </x:c>
      <x:c r="C36" s="20" t="n">
        <x:f>'Equipment Register'!D36</x:f>
        <x:v>0</x:v>
      </x:c>
      <x:c r="D36" s="20" t="n">
        <x:f>'Equipment Register'!N36</x:f>
        <x:v>0</x:v>
      </x:c>
      <x:c r="E36" s="32" t="str">
        <x:f>IF('Equipment Register'!Q36="","",'Equipment Register'!Q36)</x:f>
      </x:c>
      <x:c r="F36" s="32" t="str">
        <x:f>IF('Equipment Register'!O36="","",'Equipment Register'!O36)</x:f>
      </x:c>
      <x:c r="G36" s="33" t="str">
        <x:f>IF(OR(A36="",F36=""),"",F36-Summary!$B$4)</x:f>
      </x:c>
      <x:c r="H36" s="34" t="str">
        <x:f>IF('Equipment Register'!M36="","",'Equipment Register'!M36)</x:f>
      </x:c>
      <x:c r="I36" s="35" t="str">
        <x:f>IF('Equipment Register'!P36="","",'Equipment Register'!P36)</x:f>
      </x:c>
      <x:c r="J36" s="36" t="str">
        <x:f>IF(A36="","",IF(L36&lt;&gt;"OK","CHECK ID",IF(D36&lt;&gt;"Active","EXCLUDED",IF(F36="","NO DATE",IF(F36&lt;Summary!$B$4,"OVERDUE",IF(F36&lt;=Summary!$B$4+30,"DUE SOON","FUTURE"))))))</x:f>
      </x:c>
      <x:c r="K36" s="36" t="str">
        <x:f>IF(A36="","",IF(L36&lt;&gt;"OK","CHECK ID",IF(D36&lt;&gt;"Active","EXCLUDED",IF(OR(H36="",I36=""),"NO METER",IF(H36&gt;=I36,"METER DUE","NOT DUE")))))</x:f>
      </x:c>
      <x:c r="L36" s="36" t="n">
        <x:f>'Equipment Register'!S36</x:f>
        <x:v>0</x:v>
      </x:c>
    </x:row>
    <x:row r="37">
      <x:c r="A37" s="20" t="n">
        <x:f>'Equipment Register'!A37</x:f>
        <x:v>0</x:v>
      </x:c>
      <x:c r="B37" s="20" t="n">
        <x:f>'Equipment Register'!B37</x:f>
        <x:v>0</x:v>
      </x:c>
      <x:c r="C37" s="20" t="n">
        <x:f>'Equipment Register'!D37</x:f>
        <x:v>0</x:v>
      </x:c>
      <x:c r="D37" s="20" t="n">
        <x:f>'Equipment Register'!N37</x:f>
        <x:v>0</x:v>
      </x:c>
      <x:c r="E37" s="32" t="str">
        <x:f>IF('Equipment Register'!Q37="","",'Equipment Register'!Q37)</x:f>
      </x:c>
      <x:c r="F37" s="32" t="str">
        <x:f>IF('Equipment Register'!O37="","",'Equipment Register'!O37)</x:f>
      </x:c>
      <x:c r="G37" s="33" t="str">
        <x:f>IF(OR(A37="",F37=""),"",F37-Summary!$B$4)</x:f>
      </x:c>
      <x:c r="H37" s="34" t="str">
        <x:f>IF('Equipment Register'!M37="","",'Equipment Register'!M37)</x:f>
      </x:c>
      <x:c r="I37" s="35" t="str">
        <x:f>IF('Equipment Register'!P37="","",'Equipment Register'!P37)</x:f>
      </x:c>
      <x:c r="J37" s="36" t="str">
        <x:f>IF(A37="","",IF(L37&lt;&gt;"OK","CHECK ID",IF(D37&lt;&gt;"Active","EXCLUDED",IF(F37="","NO DATE",IF(F37&lt;Summary!$B$4,"OVERDUE",IF(F37&lt;=Summary!$B$4+30,"DUE SOON","FUTURE"))))))</x:f>
      </x:c>
      <x:c r="K37" s="36" t="str">
        <x:f>IF(A37="","",IF(L37&lt;&gt;"OK","CHECK ID",IF(D37&lt;&gt;"Active","EXCLUDED",IF(OR(H37="",I37=""),"NO METER",IF(H37&gt;=I37,"METER DUE","NOT DUE")))))</x:f>
      </x:c>
      <x:c r="L37" s="36" t="n">
        <x:f>'Equipment Register'!S37</x:f>
        <x:v>0</x:v>
      </x:c>
    </x:row>
    <x:row r="38">
      <x:c r="A38" s="20" t="n">
        <x:f>'Equipment Register'!A38</x:f>
        <x:v>0</x:v>
      </x:c>
      <x:c r="B38" s="20" t="n">
        <x:f>'Equipment Register'!B38</x:f>
        <x:v>0</x:v>
      </x:c>
      <x:c r="C38" s="20" t="n">
        <x:f>'Equipment Register'!D38</x:f>
        <x:v>0</x:v>
      </x:c>
      <x:c r="D38" s="20" t="n">
        <x:f>'Equipment Register'!N38</x:f>
        <x:v>0</x:v>
      </x:c>
      <x:c r="E38" s="32" t="str">
        <x:f>IF('Equipment Register'!Q38="","",'Equipment Register'!Q38)</x:f>
      </x:c>
      <x:c r="F38" s="32" t="str">
        <x:f>IF('Equipment Register'!O38="","",'Equipment Register'!O38)</x:f>
      </x:c>
      <x:c r="G38" s="33" t="str">
        <x:f>IF(OR(A38="",F38=""),"",F38-Summary!$B$4)</x:f>
      </x:c>
      <x:c r="H38" s="34" t="str">
        <x:f>IF('Equipment Register'!M38="","",'Equipment Register'!M38)</x:f>
      </x:c>
      <x:c r="I38" s="35" t="str">
        <x:f>IF('Equipment Register'!P38="","",'Equipment Register'!P38)</x:f>
      </x:c>
      <x:c r="J38" s="36" t="str">
        <x:f>IF(A38="","",IF(L38&lt;&gt;"OK","CHECK ID",IF(D38&lt;&gt;"Active","EXCLUDED",IF(F38="","NO DATE",IF(F38&lt;Summary!$B$4,"OVERDUE",IF(F38&lt;=Summary!$B$4+30,"DUE SOON","FUTURE"))))))</x:f>
      </x:c>
      <x:c r="K38" s="36" t="str">
        <x:f>IF(A38="","",IF(L38&lt;&gt;"OK","CHECK ID",IF(D38&lt;&gt;"Active","EXCLUDED",IF(OR(H38="",I38=""),"NO METER",IF(H38&gt;=I38,"METER DUE","NOT DUE")))))</x:f>
      </x:c>
      <x:c r="L38" s="36" t="n">
        <x:f>'Equipment Register'!S38</x:f>
        <x:v>0</x:v>
      </x:c>
    </x:row>
    <x:row r="39">
      <x:c r="A39" s="20" t="n">
        <x:f>'Equipment Register'!A39</x:f>
        <x:v>0</x:v>
      </x:c>
      <x:c r="B39" s="20" t="n">
        <x:f>'Equipment Register'!B39</x:f>
        <x:v>0</x:v>
      </x:c>
      <x:c r="C39" s="20" t="n">
        <x:f>'Equipment Register'!D39</x:f>
        <x:v>0</x:v>
      </x:c>
      <x:c r="D39" s="20" t="n">
        <x:f>'Equipment Register'!N39</x:f>
        <x:v>0</x:v>
      </x:c>
      <x:c r="E39" s="32" t="str">
        <x:f>IF('Equipment Register'!Q39="","",'Equipment Register'!Q39)</x:f>
      </x:c>
      <x:c r="F39" s="32" t="str">
        <x:f>IF('Equipment Register'!O39="","",'Equipment Register'!O39)</x:f>
      </x:c>
      <x:c r="G39" s="33" t="str">
        <x:f>IF(OR(A39="",F39=""),"",F39-Summary!$B$4)</x:f>
      </x:c>
      <x:c r="H39" s="34" t="str">
        <x:f>IF('Equipment Register'!M39="","",'Equipment Register'!M39)</x:f>
      </x:c>
      <x:c r="I39" s="35" t="str">
        <x:f>IF('Equipment Register'!P39="","",'Equipment Register'!P39)</x:f>
      </x:c>
      <x:c r="J39" s="36" t="str">
        <x:f>IF(A39="","",IF(L39&lt;&gt;"OK","CHECK ID",IF(D39&lt;&gt;"Active","EXCLUDED",IF(F39="","NO DATE",IF(F39&lt;Summary!$B$4,"OVERDUE",IF(F39&lt;=Summary!$B$4+30,"DUE SOON","FUTURE"))))))</x:f>
      </x:c>
      <x:c r="K39" s="36" t="str">
        <x:f>IF(A39="","",IF(L39&lt;&gt;"OK","CHECK ID",IF(D39&lt;&gt;"Active","EXCLUDED",IF(OR(H39="",I39=""),"NO METER",IF(H39&gt;=I39,"METER DUE","NOT DUE")))))</x:f>
      </x:c>
      <x:c r="L39" s="36" t="n">
        <x:f>'Equipment Register'!S39</x:f>
        <x:v>0</x:v>
      </x:c>
    </x:row>
    <x:row r="40">
      <x:c r="A40" s="20" t="n">
        <x:f>'Equipment Register'!A40</x:f>
        <x:v>0</x:v>
      </x:c>
      <x:c r="B40" s="20" t="n">
        <x:f>'Equipment Register'!B40</x:f>
        <x:v>0</x:v>
      </x:c>
      <x:c r="C40" s="20" t="n">
        <x:f>'Equipment Register'!D40</x:f>
        <x:v>0</x:v>
      </x:c>
      <x:c r="D40" s="20" t="n">
        <x:f>'Equipment Register'!N40</x:f>
        <x:v>0</x:v>
      </x:c>
      <x:c r="E40" s="32" t="str">
        <x:f>IF('Equipment Register'!Q40="","",'Equipment Register'!Q40)</x:f>
      </x:c>
      <x:c r="F40" s="32" t="str">
        <x:f>IF('Equipment Register'!O40="","",'Equipment Register'!O40)</x:f>
      </x:c>
      <x:c r="G40" s="33" t="str">
        <x:f>IF(OR(A40="",F40=""),"",F40-Summary!$B$4)</x:f>
      </x:c>
      <x:c r="H40" s="34" t="str">
        <x:f>IF('Equipment Register'!M40="","",'Equipment Register'!M40)</x:f>
      </x:c>
      <x:c r="I40" s="35" t="str">
        <x:f>IF('Equipment Register'!P40="","",'Equipment Register'!P40)</x:f>
      </x:c>
      <x:c r="J40" s="36" t="str">
        <x:f>IF(A40="","",IF(L40&lt;&gt;"OK","CHECK ID",IF(D40&lt;&gt;"Active","EXCLUDED",IF(F40="","NO DATE",IF(F40&lt;Summary!$B$4,"OVERDUE",IF(F40&lt;=Summary!$B$4+30,"DUE SOON","FUTURE"))))))</x:f>
      </x:c>
      <x:c r="K40" s="36" t="str">
        <x:f>IF(A40="","",IF(L40&lt;&gt;"OK","CHECK ID",IF(D40&lt;&gt;"Active","EXCLUDED",IF(OR(H40="",I40=""),"NO METER",IF(H40&gt;=I40,"METER DUE","NOT DUE")))))</x:f>
      </x:c>
      <x:c r="L40" s="36" t="n">
        <x:f>'Equipment Register'!S40</x:f>
        <x:v>0</x:v>
      </x:c>
    </x:row>
    <x:row r="41">
      <x:c r="A41" s="20" t="n">
        <x:f>'Equipment Register'!A41</x:f>
        <x:v>0</x:v>
      </x:c>
      <x:c r="B41" s="20" t="n">
        <x:f>'Equipment Register'!B41</x:f>
        <x:v>0</x:v>
      </x:c>
      <x:c r="C41" s="20" t="n">
        <x:f>'Equipment Register'!D41</x:f>
        <x:v>0</x:v>
      </x:c>
      <x:c r="D41" s="20" t="n">
        <x:f>'Equipment Register'!N41</x:f>
        <x:v>0</x:v>
      </x:c>
      <x:c r="E41" s="32" t="str">
        <x:f>IF('Equipment Register'!Q41="","",'Equipment Register'!Q41)</x:f>
      </x:c>
      <x:c r="F41" s="32" t="str">
        <x:f>IF('Equipment Register'!O41="","",'Equipment Register'!O41)</x:f>
      </x:c>
      <x:c r="G41" s="33" t="str">
        <x:f>IF(OR(A41="",F41=""),"",F41-Summary!$B$4)</x:f>
      </x:c>
      <x:c r="H41" s="34" t="str">
        <x:f>IF('Equipment Register'!M41="","",'Equipment Register'!M41)</x:f>
      </x:c>
      <x:c r="I41" s="35" t="str">
        <x:f>IF('Equipment Register'!P41="","",'Equipment Register'!P41)</x:f>
      </x:c>
      <x:c r="J41" s="36" t="str">
        <x:f>IF(A41="","",IF(L41&lt;&gt;"OK","CHECK ID",IF(D41&lt;&gt;"Active","EXCLUDED",IF(F41="","NO DATE",IF(F41&lt;Summary!$B$4,"OVERDUE",IF(F41&lt;=Summary!$B$4+30,"DUE SOON","FUTURE"))))))</x:f>
      </x:c>
      <x:c r="K41" s="36" t="str">
        <x:f>IF(A41="","",IF(L41&lt;&gt;"OK","CHECK ID",IF(D41&lt;&gt;"Active","EXCLUDED",IF(OR(H41="",I41=""),"NO METER",IF(H41&gt;=I41,"METER DUE","NOT DUE")))))</x:f>
      </x:c>
      <x:c r="L41" s="36" t="n">
        <x:f>'Equipment Register'!S41</x:f>
        <x:v>0</x:v>
      </x:c>
    </x:row>
    <x:row r="42">
      <x:c r="A42" s="20" t="n">
        <x:f>'Equipment Register'!A42</x:f>
        <x:v>0</x:v>
      </x:c>
      <x:c r="B42" s="20" t="n">
        <x:f>'Equipment Register'!B42</x:f>
        <x:v>0</x:v>
      </x:c>
      <x:c r="C42" s="20" t="n">
        <x:f>'Equipment Register'!D42</x:f>
        <x:v>0</x:v>
      </x:c>
      <x:c r="D42" s="20" t="n">
        <x:f>'Equipment Register'!N42</x:f>
        <x:v>0</x:v>
      </x:c>
      <x:c r="E42" s="32" t="str">
        <x:f>IF('Equipment Register'!Q42="","",'Equipment Register'!Q42)</x:f>
      </x:c>
      <x:c r="F42" s="32" t="str">
        <x:f>IF('Equipment Register'!O42="","",'Equipment Register'!O42)</x:f>
      </x:c>
      <x:c r="G42" s="33" t="str">
        <x:f>IF(OR(A42="",F42=""),"",F42-Summary!$B$4)</x:f>
      </x:c>
      <x:c r="H42" s="34" t="str">
        <x:f>IF('Equipment Register'!M42="","",'Equipment Register'!M42)</x:f>
      </x:c>
      <x:c r="I42" s="35" t="str">
        <x:f>IF('Equipment Register'!P42="","",'Equipment Register'!P42)</x:f>
      </x:c>
      <x:c r="J42" s="36" t="str">
        <x:f>IF(A42="","",IF(L42&lt;&gt;"OK","CHECK ID",IF(D42&lt;&gt;"Active","EXCLUDED",IF(F42="","NO DATE",IF(F42&lt;Summary!$B$4,"OVERDUE",IF(F42&lt;=Summary!$B$4+30,"DUE SOON","FUTURE"))))))</x:f>
      </x:c>
      <x:c r="K42" s="36" t="str">
        <x:f>IF(A42="","",IF(L42&lt;&gt;"OK","CHECK ID",IF(D42&lt;&gt;"Active","EXCLUDED",IF(OR(H42="",I42=""),"NO METER",IF(H42&gt;=I42,"METER DUE","NOT DUE")))))</x:f>
      </x:c>
      <x:c r="L42" s="36" t="n">
        <x:f>'Equipment Register'!S42</x:f>
        <x:v>0</x:v>
      </x:c>
    </x:row>
    <x:row r="43">
      <x:c r="A43" s="20" t="n">
        <x:f>'Equipment Register'!A43</x:f>
        <x:v>0</x:v>
      </x:c>
      <x:c r="B43" s="20" t="n">
        <x:f>'Equipment Register'!B43</x:f>
        <x:v>0</x:v>
      </x:c>
      <x:c r="C43" s="20" t="n">
        <x:f>'Equipment Register'!D43</x:f>
        <x:v>0</x:v>
      </x:c>
      <x:c r="D43" s="20" t="n">
        <x:f>'Equipment Register'!N43</x:f>
        <x:v>0</x:v>
      </x:c>
      <x:c r="E43" s="32" t="str">
        <x:f>IF('Equipment Register'!Q43="","",'Equipment Register'!Q43)</x:f>
      </x:c>
      <x:c r="F43" s="32" t="str">
        <x:f>IF('Equipment Register'!O43="","",'Equipment Register'!O43)</x:f>
      </x:c>
      <x:c r="G43" s="33" t="str">
        <x:f>IF(OR(A43="",F43=""),"",F43-Summary!$B$4)</x:f>
      </x:c>
      <x:c r="H43" s="34" t="str">
        <x:f>IF('Equipment Register'!M43="","",'Equipment Register'!M43)</x:f>
      </x:c>
      <x:c r="I43" s="35" t="str">
        <x:f>IF('Equipment Register'!P43="","",'Equipment Register'!P43)</x:f>
      </x:c>
      <x:c r="J43" s="36" t="str">
        <x:f>IF(A43="","",IF(L43&lt;&gt;"OK","CHECK ID",IF(D43&lt;&gt;"Active","EXCLUDED",IF(F43="","NO DATE",IF(F43&lt;Summary!$B$4,"OVERDUE",IF(F43&lt;=Summary!$B$4+30,"DUE SOON","FUTURE"))))))</x:f>
      </x:c>
      <x:c r="K43" s="36" t="str">
        <x:f>IF(A43="","",IF(L43&lt;&gt;"OK","CHECK ID",IF(D43&lt;&gt;"Active","EXCLUDED",IF(OR(H43="",I43=""),"NO METER",IF(H43&gt;=I43,"METER DUE","NOT DUE")))))</x:f>
      </x:c>
      <x:c r="L43" s="36" t="n">
        <x:f>'Equipment Register'!S43</x:f>
        <x:v>0</x:v>
      </x:c>
    </x:row>
    <x:row r="44">
      <x:c r="A44" s="20" t="n">
        <x:f>'Equipment Register'!A44</x:f>
        <x:v>0</x:v>
      </x:c>
      <x:c r="B44" s="20" t="n">
        <x:f>'Equipment Register'!B44</x:f>
        <x:v>0</x:v>
      </x:c>
      <x:c r="C44" s="20" t="n">
        <x:f>'Equipment Register'!D44</x:f>
        <x:v>0</x:v>
      </x:c>
      <x:c r="D44" s="20" t="n">
        <x:f>'Equipment Register'!N44</x:f>
        <x:v>0</x:v>
      </x:c>
      <x:c r="E44" s="32" t="str">
        <x:f>IF('Equipment Register'!Q44="","",'Equipment Register'!Q44)</x:f>
      </x:c>
      <x:c r="F44" s="32" t="str">
        <x:f>IF('Equipment Register'!O44="","",'Equipment Register'!O44)</x:f>
      </x:c>
      <x:c r="G44" s="33" t="str">
        <x:f>IF(OR(A44="",F44=""),"",F44-Summary!$B$4)</x:f>
      </x:c>
      <x:c r="H44" s="34" t="str">
        <x:f>IF('Equipment Register'!M44="","",'Equipment Register'!M44)</x:f>
      </x:c>
      <x:c r="I44" s="35" t="str">
        <x:f>IF('Equipment Register'!P44="","",'Equipment Register'!P44)</x:f>
      </x:c>
      <x:c r="J44" s="36" t="str">
        <x:f>IF(A44="","",IF(L44&lt;&gt;"OK","CHECK ID",IF(D44&lt;&gt;"Active","EXCLUDED",IF(F44="","NO DATE",IF(F44&lt;Summary!$B$4,"OVERDUE",IF(F44&lt;=Summary!$B$4+30,"DUE SOON","FUTURE"))))))</x:f>
      </x:c>
      <x:c r="K44" s="36" t="str">
        <x:f>IF(A44="","",IF(L44&lt;&gt;"OK","CHECK ID",IF(D44&lt;&gt;"Active","EXCLUDED",IF(OR(H44="",I44=""),"NO METER",IF(H44&gt;=I44,"METER DUE","NOT DUE")))))</x:f>
      </x:c>
      <x:c r="L44" s="36" t="n">
        <x:f>'Equipment Register'!S44</x:f>
        <x:v>0</x:v>
      </x:c>
    </x:row>
    <x:row r="45">
      <x:c r="A45" s="20" t="n">
        <x:f>'Equipment Register'!A45</x:f>
        <x:v>0</x:v>
      </x:c>
      <x:c r="B45" s="20" t="n">
        <x:f>'Equipment Register'!B45</x:f>
        <x:v>0</x:v>
      </x:c>
      <x:c r="C45" s="20" t="n">
        <x:f>'Equipment Register'!D45</x:f>
        <x:v>0</x:v>
      </x:c>
      <x:c r="D45" s="20" t="n">
        <x:f>'Equipment Register'!N45</x:f>
        <x:v>0</x:v>
      </x:c>
      <x:c r="E45" s="32" t="str">
        <x:f>IF('Equipment Register'!Q45="","",'Equipment Register'!Q45)</x:f>
      </x:c>
      <x:c r="F45" s="32" t="str">
        <x:f>IF('Equipment Register'!O45="","",'Equipment Register'!O45)</x:f>
      </x:c>
      <x:c r="G45" s="33" t="str">
        <x:f>IF(OR(A45="",F45=""),"",F45-Summary!$B$4)</x:f>
      </x:c>
      <x:c r="H45" s="34" t="str">
        <x:f>IF('Equipment Register'!M45="","",'Equipment Register'!M45)</x:f>
      </x:c>
      <x:c r="I45" s="35" t="str">
        <x:f>IF('Equipment Register'!P45="","",'Equipment Register'!P45)</x:f>
      </x:c>
      <x:c r="J45" s="36" t="str">
        <x:f>IF(A45="","",IF(L45&lt;&gt;"OK","CHECK ID",IF(D45&lt;&gt;"Active","EXCLUDED",IF(F45="","NO DATE",IF(F45&lt;Summary!$B$4,"OVERDUE",IF(F45&lt;=Summary!$B$4+30,"DUE SOON","FUTURE"))))))</x:f>
      </x:c>
      <x:c r="K45" s="36" t="str">
        <x:f>IF(A45="","",IF(L45&lt;&gt;"OK","CHECK ID",IF(D45&lt;&gt;"Active","EXCLUDED",IF(OR(H45="",I45=""),"NO METER",IF(H45&gt;=I45,"METER DUE","NOT DUE")))))</x:f>
      </x:c>
      <x:c r="L45" s="36" t="n">
        <x:f>'Equipment Register'!S45</x:f>
        <x:v>0</x:v>
      </x:c>
    </x:row>
    <x:row r="46">
      <x:c r="A46" s="20" t="n">
        <x:f>'Equipment Register'!A46</x:f>
        <x:v>0</x:v>
      </x:c>
      <x:c r="B46" s="20" t="n">
        <x:f>'Equipment Register'!B46</x:f>
        <x:v>0</x:v>
      </x:c>
      <x:c r="C46" s="20" t="n">
        <x:f>'Equipment Register'!D46</x:f>
        <x:v>0</x:v>
      </x:c>
      <x:c r="D46" s="20" t="n">
        <x:f>'Equipment Register'!N46</x:f>
        <x:v>0</x:v>
      </x:c>
      <x:c r="E46" s="32" t="str">
        <x:f>IF('Equipment Register'!Q46="","",'Equipment Register'!Q46)</x:f>
      </x:c>
      <x:c r="F46" s="32" t="str">
        <x:f>IF('Equipment Register'!O46="","",'Equipment Register'!O46)</x:f>
      </x:c>
      <x:c r="G46" s="33" t="str">
        <x:f>IF(OR(A46="",F46=""),"",F46-Summary!$B$4)</x:f>
      </x:c>
      <x:c r="H46" s="34" t="str">
        <x:f>IF('Equipment Register'!M46="","",'Equipment Register'!M46)</x:f>
      </x:c>
      <x:c r="I46" s="35" t="str">
        <x:f>IF('Equipment Register'!P46="","",'Equipment Register'!P46)</x:f>
      </x:c>
      <x:c r="J46" s="36" t="str">
        <x:f>IF(A46="","",IF(L46&lt;&gt;"OK","CHECK ID",IF(D46&lt;&gt;"Active","EXCLUDED",IF(F46="","NO DATE",IF(F46&lt;Summary!$B$4,"OVERDUE",IF(F46&lt;=Summary!$B$4+30,"DUE SOON","FUTURE"))))))</x:f>
      </x:c>
      <x:c r="K46" s="36" t="str">
        <x:f>IF(A46="","",IF(L46&lt;&gt;"OK","CHECK ID",IF(D46&lt;&gt;"Active","EXCLUDED",IF(OR(H46="",I46=""),"NO METER",IF(H46&gt;=I46,"METER DUE","NOT DUE")))))</x:f>
      </x:c>
      <x:c r="L46" s="36" t="n">
        <x:f>'Equipment Register'!S46</x:f>
        <x:v>0</x:v>
      </x:c>
    </x:row>
    <x:row r="47">
      <x:c r="A47" s="20" t="n">
        <x:f>'Equipment Register'!A47</x:f>
        <x:v>0</x:v>
      </x:c>
      <x:c r="B47" s="20" t="n">
        <x:f>'Equipment Register'!B47</x:f>
        <x:v>0</x:v>
      </x:c>
      <x:c r="C47" s="20" t="n">
        <x:f>'Equipment Register'!D47</x:f>
        <x:v>0</x:v>
      </x:c>
      <x:c r="D47" s="20" t="n">
        <x:f>'Equipment Register'!N47</x:f>
        <x:v>0</x:v>
      </x:c>
      <x:c r="E47" s="32" t="str">
        <x:f>IF('Equipment Register'!Q47="","",'Equipment Register'!Q47)</x:f>
      </x:c>
      <x:c r="F47" s="32" t="str">
        <x:f>IF('Equipment Register'!O47="","",'Equipment Register'!O47)</x:f>
      </x:c>
      <x:c r="G47" s="33" t="str">
        <x:f>IF(OR(A47="",F47=""),"",F47-Summary!$B$4)</x:f>
      </x:c>
      <x:c r="H47" s="34" t="str">
        <x:f>IF('Equipment Register'!M47="","",'Equipment Register'!M47)</x:f>
      </x:c>
      <x:c r="I47" s="35" t="str">
        <x:f>IF('Equipment Register'!P47="","",'Equipment Register'!P47)</x:f>
      </x:c>
      <x:c r="J47" s="36" t="str">
        <x:f>IF(A47="","",IF(L47&lt;&gt;"OK","CHECK ID",IF(D47&lt;&gt;"Active","EXCLUDED",IF(F47="","NO DATE",IF(F47&lt;Summary!$B$4,"OVERDUE",IF(F47&lt;=Summary!$B$4+30,"DUE SOON","FUTURE"))))))</x:f>
      </x:c>
      <x:c r="K47" s="36" t="str">
        <x:f>IF(A47="","",IF(L47&lt;&gt;"OK","CHECK ID",IF(D47&lt;&gt;"Active","EXCLUDED",IF(OR(H47="",I47=""),"NO METER",IF(H47&gt;=I47,"METER DUE","NOT DUE")))))</x:f>
      </x:c>
      <x:c r="L47" s="36" t="n">
        <x:f>'Equipment Register'!S47</x:f>
        <x:v>0</x:v>
      </x:c>
    </x:row>
    <x:row r="48">
      <x:c r="A48" s="20" t="n">
        <x:f>'Equipment Register'!A48</x:f>
        <x:v>0</x:v>
      </x:c>
      <x:c r="B48" s="20" t="n">
        <x:f>'Equipment Register'!B48</x:f>
        <x:v>0</x:v>
      </x:c>
      <x:c r="C48" s="20" t="n">
        <x:f>'Equipment Register'!D48</x:f>
        <x:v>0</x:v>
      </x:c>
      <x:c r="D48" s="20" t="n">
        <x:f>'Equipment Register'!N48</x:f>
        <x:v>0</x:v>
      </x:c>
      <x:c r="E48" s="32" t="str">
        <x:f>IF('Equipment Register'!Q48="","",'Equipment Register'!Q48)</x:f>
      </x:c>
      <x:c r="F48" s="32" t="str">
        <x:f>IF('Equipment Register'!O48="","",'Equipment Register'!O48)</x:f>
      </x:c>
      <x:c r="G48" s="33" t="str">
        <x:f>IF(OR(A48="",F48=""),"",F48-Summary!$B$4)</x:f>
      </x:c>
      <x:c r="H48" s="34" t="str">
        <x:f>IF('Equipment Register'!M48="","",'Equipment Register'!M48)</x:f>
      </x:c>
      <x:c r="I48" s="35" t="str">
        <x:f>IF('Equipment Register'!P48="","",'Equipment Register'!P48)</x:f>
      </x:c>
      <x:c r="J48" s="36" t="str">
        <x:f>IF(A48="","",IF(L48&lt;&gt;"OK","CHECK ID",IF(D48&lt;&gt;"Active","EXCLUDED",IF(F48="","NO DATE",IF(F48&lt;Summary!$B$4,"OVERDUE",IF(F48&lt;=Summary!$B$4+30,"DUE SOON","FUTURE"))))))</x:f>
      </x:c>
      <x:c r="K48" s="36" t="str">
        <x:f>IF(A48="","",IF(L48&lt;&gt;"OK","CHECK ID",IF(D48&lt;&gt;"Active","EXCLUDED",IF(OR(H48="",I48=""),"NO METER",IF(H48&gt;=I48,"METER DUE","NOT DUE")))))</x:f>
      </x:c>
      <x:c r="L48" s="36" t="n">
        <x:f>'Equipment Register'!S48</x:f>
        <x:v>0</x:v>
      </x:c>
    </x:row>
    <x:row r="49">
      <x:c r="A49" s="20" t="n">
        <x:f>'Equipment Register'!A49</x:f>
        <x:v>0</x:v>
      </x:c>
      <x:c r="B49" s="20" t="n">
        <x:f>'Equipment Register'!B49</x:f>
        <x:v>0</x:v>
      </x:c>
      <x:c r="C49" s="20" t="n">
        <x:f>'Equipment Register'!D49</x:f>
        <x:v>0</x:v>
      </x:c>
      <x:c r="D49" s="20" t="n">
        <x:f>'Equipment Register'!N49</x:f>
        <x:v>0</x:v>
      </x:c>
      <x:c r="E49" s="32" t="str">
        <x:f>IF('Equipment Register'!Q49="","",'Equipment Register'!Q49)</x:f>
      </x:c>
      <x:c r="F49" s="32" t="str">
        <x:f>IF('Equipment Register'!O49="","",'Equipment Register'!O49)</x:f>
      </x:c>
      <x:c r="G49" s="33" t="str">
        <x:f>IF(OR(A49="",F49=""),"",F49-Summary!$B$4)</x:f>
      </x:c>
      <x:c r="H49" s="34" t="str">
        <x:f>IF('Equipment Register'!M49="","",'Equipment Register'!M49)</x:f>
      </x:c>
      <x:c r="I49" s="35" t="str">
        <x:f>IF('Equipment Register'!P49="","",'Equipment Register'!P49)</x:f>
      </x:c>
      <x:c r="J49" s="36" t="str">
        <x:f>IF(A49="","",IF(L49&lt;&gt;"OK","CHECK ID",IF(D49&lt;&gt;"Active","EXCLUDED",IF(F49="","NO DATE",IF(F49&lt;Summary!$B$4,"OVERDUE",IF(F49&lt;=Summary!$B$4+30,"DUE SOON","FUTURE"))))))</x:f>
      </x:c>
      <x:c r="K49" s="36" t="str">
        <x:f>IF(A49="","",IF(L49&lt;&gt;"OK","CHECK ID",IF(D49&lt;&gt;"Active","EXCLUDED",IF(OR(H49="",I49=""),"NO METER",IF(H49&gt;=I49,"METER DUE","NOT DUE")))))</x:f>
      </x:c>
      <x:c r="L49" s="36" t="n">
        <x:f>'Equipment Register'!S49</x:f>
        <x:v>0</x:v>
      </x:c>
    </x:row>
    <x:row r="50">
      <x:c r="A50" s="20" t="n">
        <x:f>'Equipment Register'!A50</x:f>
        <x:v>0</x:v>
      </x:c>
      <x:c r="B50" s="20" t="n">
        <x:f>'Equipment Register'!B50</x:f>
        <x:v>0</x:v>
      </x:c>
      <x:c r="C50" s="20" t="n">
        <x:f>'Equipment Register'!D50</x:f>
        <x:v>0</x:v>
      </x:c>
      <x:c r="D50" s="20" t="n">
        <x:f>'Equipment Register'!N50</x:f>
        <x:v>0</x:v>
      </x:c>
      <x:c r="E50" s="32" t="str">
        <x:f>IF('Equipment Register'!Q50="","",'Equipment Register'!Q50)</x:f>
      </x:c>
      <x:c r="F50" s="32" t="str">
        <x:f>IF('Equipment Register'!O50="","",'Equipment Register'!O50)</x:f>
      </x:c>
      <x:c r="G50" s="33" t="str">
        <x:f>IF(OR(A50="",F50=""),"",F50-Summary!$B$4)</x:f>
      </x:c>
      <x:c r="H50" s="34" t="str">
        <x:f>IF('Equipment Register'!M50="","",'Equipment Register'!M50)</x:f>
      </x:c>
      <x:c r="I50" s="35" t="str">
        <x:f>IF('Equipment Register'!P50="","",'Equipment Register'!P50)</x:f>
      </x:c>
      <x:c r="J50" s="36" t="str">
        <x:f>IF(A50="","",IF(L50&lt;&gt;"OK","CHECK ID",IF(D50&lt;&gt;"Active","EXCLUDED",IF(F50="","NO DATE",IF(F50&lt;Summary!$B$4,"OVERDUE",IF(F50&lt;=Summary!$B$4+30,"DUE SOON","FUTURE"))))))</x:f>
      </x:c>
      <x:c r="K50" s="36" t="str">
        <x:f>IF(A50="","",IF(L50&lt;&gt;"OK","CHECK ID",IF(D50&lt;&gt;"Active","EXCLUDED",IF(OR(H50="",I50=""),"NO METER",IF(H50&gt;=I50,"METER DUE","NOT DUE")))))</x:f>
      </x:c>
      <x:c r="L50" s="36" t="n">
        <x:f>'Equipment Register'!S50</x:f>
        <x:v>0</x:v>
      </x:c>
    </x:row>
    <x:row r="51">
      <x:c r="A51" s="20" t="n">
        <x:f>'Equipment Register'!A51</x:f>
        <x:v>0</x:v>
      </x:c>
      <x:c r="B51" s="20" t="n">
        <x:f>'Equipment Register'!B51</x:f>
        <x:v>0</x:v>
      </x:c>
      <x:c r="C51" s="20" t="n">
        <x:f>'Equipment Register'!D51</x:f>
        <x:v>0</x:v>
      </x:c>
      <x:c r="D51" s="20" t="n">
        <x:f>'Equipment Register'!N51</x:f>
        <x:v>0</x:v>
      </x:c>
      <x:c r="E51" s="32" t="str">
        <x:f>IF('Equipment Register'!Q51="","",'Equipment Register'!Q51)</x:f>
      </x:c>
      <x:c r="F51" s="32" t="str">
        <x:f>IF('Equipment Register'!O51="","",'Equipment Register'!O51)</x:f>
      </x:c>
      <x:c r="G51" s="33" t="str">
        <x:f>IF(OR(A51="",F51=""),"",F51-Summary!$B$4)</x:f>
      </x:c>
      <x:c r="H51" s="34" t="str">
        <x:f>IF('Equipment Register'!M51="","",'Equipment Register'!M51)</x:f>
      </x:c>
      <x:c r="I51" s="35" t="str">
        <x:f>IF('Equipment Register'!P51="","",'Equipment Register'!P51)</x:f>
      </x:c>
      <x:c r="J51" s="36" t="str">
        <x:f>IF(A51="","",IF(L51&lt;&gt;"OK","CHECK ID",IF(D51&lt;&gt;"Active","EXCLUDED",IF(F51="","NO DATE",IF(F51&lt;Summary!$B$4,"OVERDUE",IF(F51&lt;=Summary!$B$4+30,"DUE SOON","FUTURE"))))))</x:f>
      </x:c>
      <x:c r="K51" s="36" t="str">
        <x:f>IF(A51="","",IF(L51&lt;&gt;"OK","CHECK ID",IF(D51&lt;&gt;"Active","EXCLUDED",IF(OR(H51="",I51=""),"NO METER",IF(H51&gt;=I51,"METER DUE","NOT DUE")))))</x:f>
      </x:c>
      <x:c r="L51" s="36" t="n">
        <x:f>'Equipment Register'!S51</x:f>
        <x:v>0</x:v>
      </x:c>
    </x:row>
    <x:row r="52">
      <x:c r="A52" s="20" t="n">
        <x:f>'Equipment Register'!A52</x:f>
        <x:v>0</x:v>
      </x:c>
      <x:c r="B52" s="20" t="n">
        <x:f>'Equipment Register'!B52</x:f>
        <x:v>0</x:v>
      </x:c>
      <x:c r="C52" s="20" t="n">
        <x:f>'Equipment Register'!D52</x:f>
        <x:v>0</x:v>
      </x:c>
      <x:c r="D52" s="20" t="n">
        <x:f>'Equipment Register'!N52</x:f>
        <x:v>0</x:v>
      </x:c>
      <x:c r="E52" s="32" t="str">
        <x:f>IF('Equipment Register'!Q52="","",'Equipment Register'!Q52)</x:f>
      </x:c>
      <x:c r="F52" s="32" t="str">
        <x:f>IF('Equipment Register'!O52="","",'Equipment Register'!O52)</x:f>
      </x:c>
      <x:c r="G52" s="33" t="str">
        <x:f>IF(OR(A52="",F52=""),"",F52-Summary!$B$4)</x:f>
      </x:c>
      <x:c r="H52" s="34" t="str">
        <x:f>IF('Equipment Register'!M52="","",'Equipment Register'!M52)</x:f>
      </x:c>
      <x:c r="I52" s="35" t="str">
        <x:f>IF('Equipment Register'!P52="","",'Equipment Register'!P52)</x:f>
      </x:c>
      <x:c r="J52" s="36" t="str">
        <x:f>IF(A52="","",IF(L52&lt;&gt;"OK","CHECK ID",IF(D52&lt;&gt;"Active","EXCLUDED",IF(F52="","NO DATE",IF(F52&lt;Summary!$B$4,"OVERDUE",IF(F52&lt;=Summary!$B$4+30,"DUE SOON","FUTURE"))))))</x:f>
      </x:c>
      <x:c r="K52" s="36" t="str">
        <x:f>IF(A52="","",IF(L52&lt;&gt;"OK","CHECK ID",IF(D52&lt;&gt;"Active","EXCLUDED",IF(OR(H52="",I52=""),"NO METER",IF(H52&gt;=I52,"METER DUE","NOT DUE")))))</x:f>
      </x:c>
      <x:c r="L52" s="36" t="n">
        <x:f>'Equipment Register'!S52</x:f>
        <x:v>0</x:v>
      </x:c>
    </x:row>
    <x:row r="53">
      <x:c r="A53" s="20" t="n">
        <x:f>'Equipment Register'!A53</x:f>
        <x:v>0</x:v>
      </x:c>
      <x:c r="B53" s="20" t="n">
        <x:f>'Equipment Register'!B53</x:f>
        <x:v>0</x:v>
      </x:c>
      <x:c r="C53" s="20" t="n">
        <x:f>'Equipment Register'!D53</x:f>
        <x:v>0</x:v>
      </x:c>
      <x:c r="D53" s="20" t="n">
        <x:f>'Equipment Register'!N53</x:f>
        <x:v>0</x:v>
      </x:c>
      <x:c r="E53" s="32" t="str">
        <x:f>IF('Equipment Register'!Q53="","",'Equipment Register'!Q53)</x:f>
      </x:c>
      <x:c r="F53" s="32" t="str">
        <x:f>IF('Equipment Register'!O53="","",'Equipment Register'!O53)</x:f>
      </x:c>
      <x:c r="G53" s="33" t="str">
        <x:f>IF(OR(A53="",F53=""),"",F53-Summary!$B$4)</x:f>
      </x:c>
      <x:c r="H53" s="34" t="str">
        <x:f>IF('Equipment Register'!M53="","",'Equipment Register'!M53)</x:f>
      </x:c>
      <x:c r="I53" s="35" t="str">
        <x:f>IF('Equipment Register'!P53="","",'Equipment Register'!P53)</x:f>
      </x:c>
      <x:c r="J53" s="36" t="str">
        <x:f>IF(A53="","",IF(L53&lt;&gt;"OK","CHECK ID",IF(D53&lt;&gt;"Active","EXCLUDED",IF(F53="","NO DATE",IF(F53&lt;Summary!$B$4,"OVERDUE",IF(F53&lt;=Summary!$B$4+30,"DUE SOON","FUTURE"))))))</x:f>
      </x:c>
      <x:c r="K53" s="36" t="str">
        <x:f>IF(A53="","",IF(L53&lt;&gt;"OK","CHECK ID",IF(D53&lt;&gt;"Active","EXCLUDED",IF(OR(H53="",I53=""),"NO METER",IF(H53&gt;=I53,"METER DUE","NOT DUE")))))</x:f>
      </x:c>
      <x:c r="L53" s="36" t="n">
        <x:f>'Equipment Register'!S53</x:f>
        <x:v>0</x:v>
      </x:c>
    </x:row>
    <x:row r="54">
      <x:c r="A54" s="20" t="n">
        <x:f>'Equipment Register'!A54</x:f>
        <x:v>0</x:v>
      </x:c>
      <x:c r="B54" s="20" t="n">
        <x:f>'Equipment Register'!B54</x:f>
        <x:v>0</x:v>
      </x:c>
      <x:c r="C54" s="20" t="n">
        <x:f>'Equipment Register'!D54</x:f>
        <x:v>0</x:v>
      </x:c>
      <x:c r="D54" s="20" t="n">
        <x:f>'Equipment Register'!N54</x:f>
        <x:v>0</x:v>
      </x:c>
      <x:c r="E54" s="32" t="str">
        <x:f>IF('Equipment Register'!Q54="","",'Equipment Register'!Q54)</x:f>
      </x:c>
      <x:c r="F54" s="32" t="str">
        <x:f>IF('Equipment Register'!O54="","",'Equipment Register'!O54)</x:f>
      </x:c>
      <x:c r="G54" s="33" t="str">
        <x:f>IF(OR(A54="",F54=""),"",F54-Summary!$B$4)</x:f>
      </x:c>
      <x:c r="H54" s="34" t="str">
        <x:f>IF('Equipment Register'!M54="","",'Equipment Register'!M54)</x:f>
      </x:c>
      <x:c r="I54" s="35" t="str">
        <x:f>IF('Equipment Register'!P54="","",'Equipment Register'!P54)</x:f>
      </x:c>
      <x:c r="J54" s="36" t="str">
        <x:f>IF(A54="","",IF(L54&lt;&gt;"OK","CHECK ID",IF(D54&lt;&gt;"Active","EXCLUDED",IF(F54="","NO DATE",IF(F54&lt;Summary!$B$4,"OVERDUE",IF(F54&lt;=Summary!$B$4+30,"DUE SOON","FUTURE"))))))</x:f>
      </x:c>
      <x:c r="K54" s="36" t="str">
        <x:f>IF(A54="","",IF(L54&lt;&gt;"OK","CHECK ID",IF(D54&lt;&gt;"Active","EXCLUDED",IF(OR(H54="",I54=""),"NO METER",IF(H54&gt;=I54,"METER DUE","NOT DUE")))))</x:f>
      </x:c>
      <x:c r="L54" s="36" t="n">
        <x:f>'Equipment Register'!S54</x:f>
        <x:v>0</x:v>
      </x:c>
    </x:row>
    <x:row r="55">
      <x:c r="A55" s="20" t="n">
        <x:f>'Equipment Register'!A55</x:f>
        <x:v>0</x:v>
      </x:c>
      <x:c r="B55" s="20" t="n">
        <x:f>'Equipment Register'!B55</x:f>
        <x:v>0</x:v>
      </x:c>
      <x:c r="C55" s="20" t="n">
        <x:f>'Equipment Register'!D55</x:f>
        <x:v>0</x:v>
      </x:c>
      <x:c r="D55" s="20" t="n">
        <x:f>'Equipment Register'!N55</x:f>
        <x:v>0</x:v>
      </x:c>
      <x:c r="E55" s="32" t="str">
        <x:f>IF('Equipment Register'!Q55="","",'Equipment Register'!Q55)</x:f>
      </x:c>
      <x:c r="F55" s="32" t="str">
        <x:f>IF('Equipment Register'!O55="","",'Equipment Register'!O55)</x:f>
      </x:c>
      <x:c r="G55" s="33" t="str">
        <x:f>IF(OR(A55="",F55=""),"",F55-Summary!$B$4)</x:f>
      </x:c>
      <x:c r="H55" s="34" t="str">
        <x:f>IF('Equipment Register'!M55="","",'Equipment Register'!M55)</x:f>
      </x:c>
      <x:c r="I55" s="35" t="str">
        <x:f>IF('Equipment Register'!P55="","",'Equipment Register'!P55)</x:f>
      </x:c>
      <x:c r="J55" s="36" t="str">
        <x:f>IF(A55="","",IF(L55&lt;&gt;"OK","CHECK ID",IF(D55&lt;&gt;"Active","EXCLUDED",IF(F55="","NO DATE",IF(F55&lt;Summary!$B$4,"OVERDUE",IF(F55&lt;=Summary!$B$4+30,"DUE SOON","FUTURE"))))))</x:f>
      </x:c>
      <x:c r="K55" s="36" t="str">
        <x:f>IF(A55="","",IF(L55&lt;&gt;"OK","CHECK ID",IF(D55&lt;&gt;"Active","EXCLUDED",IF(OR(H55="",I55=""),"NO METER",IF(H55&gt;=I55,"METER DUE","NOT DUE")))))</x:f>
      </x:c>
      <x:c r="L55" s="36" t="n">
        <x:f>'Equipment Register'!S55</x:f>
        <x:v>0</x:v>
      </x:c>
    </x:row>
    <x:row r="56">
      <x:c r="A56" s="20" t="n">
        <x:f>'Equipment Register'!A56</x:f>
        <x:v>0</x:v>
      </x:c>
      <x:c r="B56" s="20" t="n">
        <x:f>'Equipment Register'!B56</x:f>
        <x:v>0</x:v>
      </x:c>
      <x:c r="C56" s="20" t="n">
        <x:f>'Equipment Register'!D56</x:f>
        <x:v>0</x:v>
      </x:c>
      <x:c r="D56" s="20" t="n">
        <x:f>'Equipment Register'!N56</x:f>
        <x:v>0</x:v>
      </x:c>
      <x:c r="E56" s="32" t="str">
        <x:f>IF('Equipment Register'!Q56="","",'Equipment Register'!Q56)</x:f>
      </x:c>
      <x:c r="F56" s="32" t="str">
        <x:f>IF('Equipment Register'!O56="","",'Equipment Register'!O56)</x:f>
      </x:c>
      <x:c r="G56" s="33" t="str">
        <x:f>IF(OR(A56="",F56=""),"",F56-Summary!$B$4)</x:f>
      </x:c>
      <x:c r="H56" s="34" t="str">
        <x:f>IF('Equipment Register'!M56="","",'Equipment Register'!M56)</x:f>
      </x:c>
      <x:c r="I56" s="35" t="str">
        <x:f>IF('Equipment Register'!P56="","",'Equipment Register'!P56)</x:f>
      </x:c>
      <x:c r="J56" s="36" t="str">
        <x:f>IF(A56="","",IF(L56&lt;&gt;"OK","CHECK ID",IF(D56&lt;&gt;"Active","EXCLUDED",IF(F56="","NO DATE",IF(F56&lt;Summary!$B$4,"OVERDUE",IF(F56&lt;=Summary!$B$4+30,"DUE SOON","FUTURE"))))))</x:f>
      </x:c>
      <x:c r="K56" s="36" t="str">
        <x:f>IF(A56="","",IF(L56&lt;&gt;"OK","CHECK ID",IF(D56&lt;&gt;"Active","EXCLUDED",IF(OR(H56="",I56=""),"NO METER",IF(H56&gt;=I56,"METER DUE","NOT DUE")))))</x:f>
      </x:c>
      <x:c r="L56" s="36" t="n">
        <x:f>'Equipment Register'!S56</x:f>
        <x:v>0</x:v>
      </x:c>
    </x:row>
    <x:row r="57">
      <x:c r="A57" s="20" t="n">
        <x:f>'Equipment Register'!A57</x:f>
        <x:v>0</x:v>
      </x:c>
      <x:c r="B57" s="20" t="n">
        <x:f>'Equipment Register'!B57</x:f>
        <x:v>0</x:v>
      </x:c>
      <x:c r="C57" s="20" t="n">
        <x:f>'Equipment Register'!D57</x:f>
        <x:v>0</x:v>
      </x:c>
      <x:c r="D57" s="20" t="n">
        <x:f>'Equipment Register'!N57</x:f>
        <x:v>0</x:v>
      </x:c>
      <x:c r="E57" s="32" t="str">
        <x:f>IF('Equipment Register'!Q57="","",'Equipment Register'!Q57)</x:f>
      </x:c>
      <x:c r="F57" s="32" t="str">
        <x:f>IF('Equipment Register'!O57="","",'Equipment Register'!O57)</x:f>
      </x:c>
      <x:c r="G57" s="33" t="str">
        <x:f>IF(OR(A57="",F57=""),"",F57-Summary!$B$4)</x:f>
      </x:c>
      <x:c r="H57" s="34" t="str">
        <x:f>IF('Equipment Register'!M57="","",'Equipment Register'!M57)</x:f>
      </x:c>
      <x:c r="I57" s="35" t="str">
        <x:f>IF('Equipment Register'!P57="","",'Equipment Register'!P57)</x:f>
      </x:c>
      <x:c r="J57" s="36" t="str">
        <x:f>IF(A57="","",IF(L57&lt;&gt;"OK","CHECK ID",IF(D57&lt;&gt;"Active","EXCLUDED",IF(F57="","NO DATE",IF(F57&lt;Summary!$B$4,"OVERDUE",IF(F57&lt;=Summary!$B$4+30,"DUE SOON","FUTURE"))))))</x:f>
      </x:c>
      <x:c r="K57" s="36" t="str">
        <x:f>IF(A57="","",IF(L57&lt;&gt;"OK","CHECK ID",IF(D57&lt;&gt;"Active","EXCLUDED",IF(OR(H57="",I57=""),"NO METER",IF(H57&gt;=I57,"METER DUE","NOT DUE")))))</x:f>
      </x:c>
      <x:c r="L57" s="36" t="n">
        <x:f>'Equipment Register'!S57</x:f>
        <x:v>0</x:v>
      </x:c>
    </x:row>
    <x:row r="58">
      <x:c r="A58" s="20" t="n">
        <x:f>'Equipment Register'!A58</x:f>
        <x:v>0</x:v>
      </x:c>
      <x:c r="B58" s="20" t="n">
        <x:f>'Equipment Register'!B58</x:f>
        <x:v>0</x:v>
      </x:c>
      <x:c r="C58" s="20" t="n">
        <x:f>'Equipment Register'!D58</x:f>
        <x:v>0</x:v>
      </x:c>
      <x:c r="D58" s="20" t="n">
        <x:f>'Equipment Register'!N58</x:f>
        <x:v>0</x:v>
      </x:c>
      <x:c r="E58" s="32" t="str">
        <x:f>IF('Equipment Register'!Q58="","",'Equipment Register'!Q58)</x:f>
      </x:c>
      <x:c r="F58" s="32" t="str">
        <x:f>IF('Equipment Register'!O58="","",'Equipment Register'!O58)</x:f>
      </x:c>
      <x:c r="G58" s="33" t="str">
        <x:f>IF(OR(A58="",F58=""),"",F58-Summary!$B$4)</x:f>
      </x:c>
      <x:c r="H58" s="34" t="str">
        <x:f>IF('Equipment Register'!M58="","",'Equipment Register'!M58)</x:f>
      </x:c>
      <x:c r="I58" s="35" t="str">
        <x:f>IF('Equipment Register'!P58="","",'Equipment Register'!P58)</x:f>
      </x:c>
      <x:c r="J58" s="36" t="str">
        <x:f>IF(A58="","",IF(L58&lt;&gt;"OK","CHECK ID",IF(D58&lt;&gt;"Active","EXCLUDED",IF(F58="","NO DATE",IF(F58&lt;Summary!$B$4,"OVERDUE",IF(F58&lt;=Summary!$B$4+30,"DUE SOON","FUTURE"))))))</x:f>
      </x:c>
      <x:c r="K58" s="36" t="str">
        <x:f>IF(A58="","",IF(L58&lt;&gt;"OK","CHECK ID",IF(D58&lt;&gt;"Active","EXCLUDED",IF(OR(H58="",I58=""),"NO METER",IF(H58&gt;=I58,"METER DUE","NOT DUE")))))</x:f>
      </x:c>
      <x:c r="L58" s="36" t="n">
        <x:f>'Equipment Register'!S58</x:f>
        <x:v>0</x:v>
      </x:c>
    </x:row>
    <x:row r="59">
      <x:c r="A59" s="20" t="n">
        <x:f>'Equipment Register'!A59</x:f>
        <x:v>0</x:v>
      </x:c>
      <x:c r="B59" s="20" t="n">
        <x:f>'Equipment Register'!B59</x:f>
        <x:v>0</x:v>
      </x:c>
      <x:c r="C59" s="20" t="n">
        <x:f>'Equipment Register'!D59</x:f>
        <x:v>0</x:v>
      </x:c>
      <x:c r="D59" s="20" t="n">
        <x:f>'Equipment Register'!N59</x:f>
        <x:v>0</x:v>
      </x:c>
      <x:c r="E59" s="32" t="str">
        <x:f>IF('Equipment Register'!Q59="","",'Equipment Register'!Q59)</x:f>
      </x:c>
      <x:c r="F59" s="32" t="str">
        <x:f>IF('Equipment Register'!O59="","",'Equipment Register'!O59)</x:f>
      </x:c>
      <x:c r="G59" s="33" t="str">
        <x:f>IF(OR(A59="",F59=""),"",F59-Summary!$B$4)</x:f>
      </x:c>
      <x:c r="H59" s="34" t="str">
        <x:f>IF('Equipment Register'!M59="","",'Equipment Register'!M59)</x:f>
      </x:c>
      <x:c r="I59" s="35" t="str">
        <x:f>IF('Equipment Register'!P59="","",'Equipment Register'!P59)</x:f>
      </x:c>
      <x:c r="J59" s="36" t="str">
        <x:f>IF(A59="","",IF(L59&lt;&gt;"OK","CHECK ID",IF(D59&lt;&gt;"Active","EXCLUDED",IF(F59="","NO DATE",IF(F59&lt;Summary!$B$4,"OVERDUE",IF(F59&lt;=Summary!$B$4+30,"DUE SOON","FUTURE"))))))</x:f>
      </x:c>
      <x:c r="K59" s="36" t="str">
        <x:f>IF(A59="","",IF(L59&lt;&gt;"OK","CHECK ID",IF(D59&lt;&gt;"Active","EXCLUDED",IF(OR(H59="",I59=""),"NO METER",IF(H59&gt;=I59,"METER DUE","NOT DUE")))))</x:f>
      </x:c>
      <x:c r="L59" s="36" t="n">
        <x:f>'Equipment Register'!S59</x:f>
        <x:v>0</x:v>
      </x:c>
    </x:row>
    <x:row r="60">
      <x:c r="A60" s="20" t="n">
        <x:f>'Equipment Register'!A60</x:f>
        <x:v>0</x:v>
      </x:c>
      <x:c r="B60" s="20" t="n">
        <x:f>'Equipment Register'!B60</x:f>
        <x:v>0</x:v>
      </x:c>
      <x:c r="C60" s="20" t="n">
        <x:f>'Equipment Register'!D60</x:f>
        <x:v>0</x:v>
      </x:c>
      <x:c r="D60" s="20" t="n">
        <x:f>'Equipment Register'!N60</x:f>
        <x:v>0</x:v>
      </x:c>
      <x:c r="E60" s="32" t="str">
        <x:f>IF('Equipment Register'!Q60="","",'Equipment Register'!Q60)</x:f>
      </x:c>
      <x:c r="F60" s="32" t="str">
        <x:f>IF('Equipment Register'!O60="","",'Equipment Register'!O60)</x:f>
      </x:c>
      <x:c r="G60" s="33" t="str">
        <x:f>IF(OR(A60="",F60=""),"",F60-Summary!$B$4)</x:f>
      </x:c>
      <x:c r="H60" s="34" t="str">
        <x:f>IF('Equipment Register'!M60="","",'Equipment Register'!M60)</x:f>
      </x:c>
      <x:c r="I60" s="35" t="str">
        <x:f>IF('Equipment Register'!P60="","",'Equipment Register'!P60)</x:f>
      </x:c>
      <x:c r="J60" s="36" t="str">
        <x:f>IF(A60="","",IF(L60&lt;&gt;"OK","CHECK ID",IF(D60&lt;&gt;"Active","EXCLUDED",IF(F60="","NO DATE",IF(F60&lt;Summary!$B$4,"OVERDUE",IF(F60&lt;=Summary!$B$4+30,"DUE SOON","FUTURE"))))))</x:f>
      </x:c>
      <x:c r="K60" s="36" t="str">
        <x:f>IF(A60="","",IF(L60&lt;&gt;"OK","CHECK ID",IF(D60&lt;&gt;"Active","EXCLUDED",IF(OR(H60="",I60=""),"NO METER",IF(H60&gt;=I60,"METER DUE","NOT DUE")))))</x:f>
      </x:c>
      <x:c r="L60" s="36" t="n">
        <x:f>'Equipment Register'!S60</x:f>
        <x:v>0</x:v>
      </x:c>
    </x:row>
    <x:row r="61">
      <x:c r="A61" s="20" t="n">
        <x:f>'Equipment Register'!A61</x:f>
        <x:v>0</x:v>
      </x:c>
      <x:c r="B61" s="20" t="n">
        <x:f>'Equipment Register'!B61</x:f>
        <x:v>0</x:v>
      </x:c>
      <x:c r="C61" s="20" t="n">
        <x:f>'Equipment Register'!D61</x:f>
        <x:v>0</x:v>
      </x:c>
      <x:c r="D61" s="20" t="n">
        <x:f>'Equipment Register'!N61</x:f>
        <x:v>0</x:v>
      </x:c>
      <x:c r="E61" s="32" t="str">
        <x:f>IF('Equipment Register'!Q61="","",'Equipment Register'!Q61)</x:f>
      </x:c>
      <x:c r="F61" s="32" t="str">
        <x:f>IF('Equipment Register'!O61="","",'Equipment Register'!O61)</x:f>
      </x:c>
      <x:c r="G61" s="33" t="str">
        <x:f>IF(OR(A61="",F61=""),"",F61-Summary!$B$4)</x:f>
      </x:c>
      <x:c r="H61" s="34" t="str">
        <x:f>IF('Equipment Register'!M61="","",'Equipment Register'!M61)</x:f>
      </x:c>
      <x:c r="I61" s="35" t="str">
        <x:f>IF('Equipment Register'!P61="","",'Equipment Register'!P61)</x:f>
      </x:c>
      <x:c r="J61" s="36" t="str">
        <x:f>IF(A61="","",IF(L61&lt;&gt;"OK","CHECK ID",IF(D61&lt;&gt;"Active","EXCLUDED",IF(F61="","NO DATE",IF(F61&lt;Summary!$B$4,"OVERDUE",IF(F61&lt;=Summary!$B$4+30,"DUE SOON","FUTURE"))))))</x:f>
      </x:c>
      <x:c r="K61" s="36" t="str">
        <x:f>IF(A61="","",IF(L61&lt;&gt;"OK","CHECK ID",IF(D61&lt;&gt;"Active","EXCLUDED",IF(OR(H61="",I61=""),"NO METER",IF(H61&gt;=I61,"METER DUE","NOT DUE")))))</x:f>
      </x:c>
      <x:c r="L61" s="36" t="n">
        <x:f>'Equipment Register'!S61</x:f>
        <x:v>0</x:v>
      </x:c>
    </x:row>
    <x:row r="62">
      <x:c r="A62" s="20" t="n">
        <x:f>'Equipment Register'!A62</x:f>
        <x:v>0</x:v>
      </x:c>
      <x:c r="B62" s="20" t="n">
        <x:f>'Equipment Register'!B62</x:f>
        <x:v>0</x:v>
      </x:c>
      <x:c r="C62" s="20" t="n">
        <x:f>'Equipment Register'!D62</x:f>
        <x:v>0</x:v>
      </x:c>
      <x:c r="D62" s="20" t="n">
        <x:f>'Equipment Register'!N62</x:f>
        <x:v>0</x:v>
      </x:c>
      <x:c r="E62" s="32" t="str">
        <x:f>IF('Equipment Register'!Q62="","",'Equipment Register'!Q62)</x:f>
      </x:c>
      <x:c r="F62" s="32" t="str">
        <x:f>IF('Equipment Register'!O62="","",'Equipment Register'!O62)</x:f>
      </x:c>
      <x:c r="G62" s="33" t="str">
        <x:f>IF(OR(A62="",F62=""),"",F62-Summary!$B$4)</x:f>
      </x:c>
      <x:c r="H62" s="34" t="str">
        <x:f>IF('Equipment Register'!M62="","",'Equipment Register'!M62)</x:f>
      </x:c>
      <x:c r="I62" s="35" t="str">
        <x:f>IF('Equipment Register'!P62="","",'Equipment Register'!P62)</x:f>
      </x:c>
      <x:c r="J62" s="36" t="str">
        <x:f>IF(A62="","",IF(L62&lt;&gt;"OK","CHECK ID",IF(D62&lt;&gt;"Active","EXCLUDED",IF(F62="","NO DATE",IF(F62&lt;Summary!$B$4,"OVERDUE",IF(F62&lt;=Summary!$B$4+30,"DUE SOON","FUTURE"))))))</x:f>
      </x:c>
      <x:c r="K62" s="36" t="str">
        <x:f>IF(A62="","",IF(L62&lt;&gt;"OK","CHECK ID",IF(D62&lt;&gt;"Active","EXCLUDED",IF(OR(H62="",I62=""),"NO METER",IF(H62&gt;=I62,"METER DUE","NOT DUE")))))</x:f>
      </x:c>
      <x:c r="L62" s="36" t="n">
        <x:f>'Equipment Register'!S62</x:f>
        <x:v>0</x:v>
      </x:c>
    </x:row>
    <x:row r="63">
      <x:c r="A63" s="20" t="n">
        <x:f>'Equipment Register'!A63</x:f>
        <x:v>0</x:v>
      </x:c>
      <x:c r="B63" s="20" t="n">
        <x:f>'Equipment Register'!B63</x:f>
        <x:v>0</x:v>
      </x:c>
      <x:c r="C63" s="20" t="n">
        <x:f>'Equipment Register'!D63</x:f>
        <x:v>0</x:v>
      </x:c>
      <x:c r="D63" s="20" t="n">
        <x:f>'Equipment Register'!N63</x:f>
        <x:v>0</x:v>
      </x:c>
      <x:c r="E63" s="32" t="str">
        <x:f>IF('Equipment Register'!Q63="","",'Equipment Register'!Q63)</x:f>
      </x:c>
      <x:c r="F63" s="32" t="str">
        <x:f>IF('Equipment Register'!O63="","",'Equipment Register'!O63)</x:f>
      </x:c>
      <x:c r="G63" s="33" t="str">
        <x:f>IF(OR(A63="",F63=""),"",F63-Summary!$B$4)</x:f>
      </x:c>
      <x:c r="H63" s="34" t="str">
        <x:f>IF('Equipment Register'!M63="","",'Equipment Register'!M63)</x:f>
      </x:c>
      <x:c r="I63" s="35" t="str">
        <x:f>IF('Equipment Register'!P63="","",'Equipment Register'!P63)</x:f>
      </x:c>
      <x:c r="J63" s="36" t="str">
        <x:f>IF(A63="","",IF(L63&lt;&gt;"OK","CHECK ID",IF(D63&lt;&gt;"Active","EXCLUDED",IF(F63="","NO DATE",IF(F63&lt;Summary!$B$4,"OVERDUE",IF(F63&lt;=Summary!$B$4+30,"DUE SOON","FUTURE"))))))</x:f>
      </x:c>
      <x:c r="K63" s="36" t="str">
        <x:f>IF(A63="","",IF(L63&lt;&gt;"OK","CHECK ID",IF(D63&lt;&gt;"Active","EXCLUDED",IF(OR(H63="",I63=""),"NO METER",IF(H63&gt;=I63,"METER DUE","NOT DUE")))))</x:f>
      </x:c>
      <x:c r="L63" s="36" t="n">
        <x:f>'Equipment Register'!S63</x:f>
        <x:v>0</x:v>
      </x:c>
    </x:row>
    <x:row r="64">
      <x:c r="A64" s="20" t="n">
        <x:f>'Equipment Register'!A64</x:f>
        <x:v>0</x:v>
      </x:c>
      <x:c r="B64" s="20" t="n">
        <x:f>'Equipment Register'!B64</x:f>
        <x:v>0</x:v>
      </x:c>
      <x:c r="C64" s="20" t="n">
        <x:f>'Equipment Register'!D64</x:f>
        <x:v>0</x:v>
      </x:c>
      <x:c r="D64" s="20" t="n">
        <x:f>'Equipment Register'!N64</x:f>
        <x:v>0</x:v>
      </x:c>
      <x:c r="E64" s="32" t="str">
        <x:f>IF('Equipment Register'!Q64="","",'Equipment Register'!Q64)</x:f>
      </x:c>
      <x:c r="F64" s="32" t="str">
        <x:f>IF('Equipment Register'!O64="","",'Equipment Register'!O64)</x:f>
      </x:c>
      <x:c r="G64" s="33" t="str">
        <x:f>IF(OR(A64="",F64=""),"",F64-Summary!$B$4)</x:f>
      </x:c>
      <x:c r="H64" s="34" t="str">
        <x:f>IF('Equipment Register'!M64="","",'Equipment Register'!M64)</x:f>
      </x:c>
      <x:c r="I64" s="35" t="str">
        <x:f>IF('Equipment Register'!P64="","",'Equipment Register'!P64)</x:f>
      </x:c>
      <x:c r="J64" s="36" t="str">
        <x:f>IF(A64="","",IF(L64&lt;&gt;"OK","CHECK ID",IF(D64&lt;&gt;"Active","EXCLUDED",IF(F64="","NO DATE",IF(F64&lt;Summary!$B$4,"OVERDUE",IF(F64&lt;=Summary!$B$4+30,"DUE SOON","FUTURE"))))))</x:f>
      </x:c>
      <x:c r="K64" s="36" t="str">
        <x:f>IF(A64="","",IF(L64&lt;&gt;"OK","CHECK ID",IF(D64&lt;&gt;"Active","EXCLUDED",IF(OR(H64="",I64=""),"NO METER",IF(H64&gt;=I64,"METER DUE","NOT DUE")))))</x:f>
      </x:c>
      <x:c r="L64" s="36" t="n">
        <x:f>'Equipment Register'!S64</x:f>
        <x:v>0</x:v>
      </x:c>
    </x:row>
    <x:row r="65">
      <x:c r="A65" s="20" t="n">
        <x:f>'Equipment Register'!A65</x:f>
        <x:v>0</x:v>
      </x:c>
      <x:c r="B65" s="20" t="n">
        <x:f>'Equipment Register'!B65</x:f>
        <x:v>0</x:v>
      </x:c>
      <x:c r="C65" s="20" t="n">
        <x:f>'Equipment Register'!D65</x:f>
        <x:v>0</x:v>
      </x:c>
      <x:c r="D65" s="20" t="n">
        <x:f>'Equipment Register'!N65</x:f>
        <x:v>0</x:v>
      </x:c>
      <x:c r="E65" s="32" t="str">
        <x:f>IF('Equipment Register'!Q65="","",'Equipment Register'!Q65)</x:f>
      </x:c>
      <x:c r="F65" s="32" t="str">
        <x:f>IF('Equipment Register'!O65="","",'Equipment Register'!O65)</x:f>
      </x:c>
      <x:c r="G65" s="33" t="str">
        <x:f>IF(OR(A65="",F65=""),"",F65-Summary!$B$4)</x:f>
      </x:c>
      <x:c r="H65" s="34" t="str">
        <x:f>IF('Equipment Register'!M65="","",'Equipment Register'!M65)</x:f>
      </x:c>
      <x:c r="I65" s="35" t="str">
        <x:f>IF('Equipment Register'!P65="","",'Equipment Register'!P65)</x:f>
      </x:c>
      <x:c r="J65" s="36" t="str">
        <x:f>IF(A65="","",IF(L65&lt;&gt;"OK","CHECK ID",IF(D65&lt;&gt;"Active","EXCLUDED",IF(F65="","NO DATE",IF(F65&lt;Summary!$B$4,"OVERDUE",IF(F65&lt;=Summary!$B$4+30,"DUE SOON","FUTURE"))))))</x:f>
      </x:c>
      <x:c r="K65" s="36" t="str">
        <x:f>IF(A65="","",IF(L65&lt;&gt;"OK","CHECK ID",IF(D65&lt;&gt;"Active","EXCLUDED",IF(OR(H65="",I65=""),"NO METER",IF(H65&gt;=I65,"METER DUE","NOT DUE")))))</x:f>
      </x:c>
      <x:c r="L65" s="36" t="n">
        <x:f>'Equipment Register'!S65</x:f>
        <x:v>0</x:v>
      </x:c>
    </x:row>
  </x:sheetData>
  <x:pageMargins left="0.7" right="0.7" top="0.75" bottom="0.75" header="0.3" footer="0.3"/>
  <x:tableParts count="1">
    <x:tablePart xmlns:r="http://schemas.openxmlformats.org/officeDocument/2006/relationships" r:id="R1654ec7cf73d4276"/>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7" hidden="0" customWidth="1"/>
    <x:col min="2" max="2" width="22" hidden="0" customWidth="1"/>
    <x:col min="3" max="3" width="4" hidden="0" customWidth="1"/>
    <x:col min="4" max="4" width="75" hidden="0" customWidth="1"/>
    <x:col min="5" max="5" width="14" hidden="0" customWidth="1"/>
    <x:col min="6" max="6" width="12" hidden="0" customWidth="1"/>
  </x:cols>
  <x:sheetData>
    <x:row r="1">
      <x:c r="A1" s="2"/>
      <x:c r="B1" s="2"/>
      <x:c r="C1" s="2"/>
      <x:c r="D1" s="2"/>
      <x:c r="E1" s="2"/>
      <x:c r="F1" s="2"/>
    </x:row>
    <x:row r="2" ht="30" customHeight="1">
      <x:c r="A2" s="3" t="str">
        <x:v>Equipment Maintenance Summary</x:v>
      </x:c>
      <x:c r="B2" s="2"/>
      <x:c r="C2" s="2"/>
      <x:c r="D2" s="2"/>
      <x:c r="E2" s="2"/>
      <x:c r="F2" s="2"/>
    </x:row>
    <x:row r="3">
      <x:c r="A3" s="2"/>
      <x:c r="B3" s="2"/>
      <x:c r="C3" s="2"/>
      <x:c r="D3" s="2"/>
      <x:c r="E3" s="2"/>
      <x:c r="F3" s="2"/>
    </x:row>
    <x:row r="4">
      <x:c r="A4" s="2" t="str">
        <x:v>As of date</x:v>
      </x:c>
      <x:c r="B4" s="38" t="n">
        <x:v>46296</x:v>
      </x:c>
      <x:c r="C4" s="2"/>
      <x:c r="D4" s="4" t="str">
        <x:v>Update the as-of date when reviewing due work. The example uses October 1, 2026.</x:v>
      </x:c>
      <x:c r="E4" s="2"/>
      <x:c r="F4" s="2"/>
    </x:row>
    <x:row r="5">
      <x:c r="A5" s="2"/>
      <x:c r="B5" s="2"/>
      <x:c r="C5" s="2"/>
      <x:c r="D5" s="2"/>
      <x:c r="E5" s="2"/>
      <x:c r="F5" s="2"/>
    </x:row>
    <x:row r="6" ht="38" customHeight="1">
      <x:c r="A6" s="8" t="str">
        <x:v>Measure</x:v>
      </x:c>
      <x:c r="B6" s="8" t="str">
        <x:v>Result</x:v>
      </x:c>
      <x:c r="C6" s="2"/>
      <x:c r="D6" s="2"/>
      <x:c r="E6" s="2"/>
      <x:c r="F6" s="2"/>
    </x:row>
    <x:row r="7" ht="25" customHeight="1">
      <x:c r="A7" s="2" t="str">
        <x:v>Registered equipment</x:v>
      </x:c>
      <x:c r="B7" s="2" t="n">
        <x:f>COUNTIFS('Equipment Register'!$A$6:$A$65,"&lt;&gt;")</x:f>
        <x:v>6</x:v>
      </x:c>
      <x:c r="C7" s="2"/>
      <x:c r="D7" s="2"/>
      <x:c r="E7" s="2"/>
      <x:c r="F7" s="2"/>
    </x:row>
    <x:row r="8" ht="25" customHeight="1">
      <x:c r="A8" s="2" t="str">
        <x:v>Active equipment</x:v>
      </x:c>
      <x:c r="B8" s="2" t="n">
        <x:f>COUNTIFS('Equipment Register'!$N$6:$N$65,"Active",'Equipment Register'!$S$6:$S$65,"OK")</x:f>
        <x:v>5</x:v>
      </x:c>
      <x:c r="C8" s="2"/>
      <x:c r="D8" s="2"/>
      <x:c r="E8" s="2"/>
      <x:c r="F8" s="2"/>
    </x:row>
    <x:row r="9" ht="25" customHeight="1">
      <x:c r="A9" s="2" t="str">
        <x:v>Retired equipment</x:v>
      </x:c>
      <x:c r="B9" s="2" t="n">
        <x:f>COUNTIFS('Equipment Register'!$N$6:$N$65,"Retired",'Equipment Register'!$S$6:$S$65,"OK")</x:f>
        <x:v>1</x:v>
      </x:c>
      <x:c r="C9" s="2"/>
      <x:c r="D9" s="2"/>
      <x:c r="E9" s="2"/>
      <x:c r="F9" s="2"/>
    </x:row>
    <x:row r="10" ht="25" customHeight="1">
      <x:c r="A10" s="2" t="str">
        <x:v>Maintenance records</x:v>
      </x:c>
      <x:c r="B10" s="2" t="n">
        <x:f>COUNTIFS('Maintenance Log'!$A$6:$A$155,"&lt;&gt;")</x:f>
        <x:v>10</x:v>
      </x:c>
      <x:c r="C10" s="2"/>
      <x:c r="D10" s="2"/>
      <x:c r="E10" s="2"/>
      <x:c r="F10" s="2"/>
    </x:row>
    <x:row r="11" ht="25" customHeight="1">
      <x:c r="A11" s="2" t="str">
        <x:v>Completed records</x:v>
      </x:c>
      <x:c r="B11" s="2" t="n">
        <x:f>COUNTIFS('Maintenance Log'!$O$6:$O$155,"Completed",'Maintenance Log'!$R$6:$R$155,"OK")</x:f>
        <x:v>7</x:v>
      </x:c>
      <x:c r="C11" s="2"/>
      <x:c r="D11" s="2"/>
      <x:c r="E11" s="2"/>
      <x:c r="F11" s="2"/>
    </x:row>
    <x:row r="12" ht="25" customHeight="1">
      <x:c r="A12" s="2" t="str">
        <x:v>Scheduled records</x:v>
      </x:c>
      <x:c r="B12" s="2" t="n">
        <x:f>COUNTIFS('Maintenance Log'!$O$6:$O$155,"Scheduled",'Maintenance Log'!$R$6:$R$155,"OK")</x:f>
        <x:v>2</x:v>
      </x:c>
      <x:c r="C12" s="2"/>
      <x:c r="D12" s="2"/>
      <x:c r="E12" s="2"/>
      <x:c r="F12" s="2"/>
    </x:row>
    <x:row r="13" ht="25" customHeight="1">
      <x:c r="A13" s="2" t="str">
        <x:v>Deferred records</x:v>
      </x:c>
      <x:c r="B13" s="2" t="n">
        <x:f>COUNTIFS('Maintenance Log'!$O$6:$O$155,"Deferred",'Maintenance Log'!$R$6:$R$155,"OK")</x:f>
        <x:v>1</x:v>
      </x:c>
      <x:c r="C13" s="2"/>
      <x:c r="D13" s="2"/>
      <x:c r="E13" s="2"/>
      <x:c r="F13" s="2"/>
    </x:row>
    <x:row r="14" ht="25" customHeight="1">
      <x:c r="A14" s="2" t="str">
        <x:v>Overdue active equipment</x:v>
      </x:c>
      <x:c r="B14" s="2" t="n">
        <x:f>COUNTIFS('Upcoming Maintenance'!$J$6:$J$65,"OVERDUE")</x:f>
        <x:v>2</x:v>
      </x:c>
      <x:c r="C14" s="2"/>
      <x:c r="D14" s="2"/>
      <x:c r="E14" s="2"/>
      <x:c r="F14" s="2"/>
    </x:row>
    <x:row r="15" ht="25" customHeight="1">
      <x:c r="A15" s="2" t="str">
        <x:v>Due soon active equipment</x:v>
      </x:c>
      <x:c r="B15" s="2" t="n">
        <x:f>COUNTIFS('Upcoming Maintenance'!$J$6:$J$65,"DUE SOON")</x:f>
        <x:v>2</x:v>
      </x:c>
      <x:c r="C15" s="2"/>
      <x:c r="D15" s="2"/>
      <x:c r="E15" s="2"/>
      <x:c r="F15" s="2"/>
    </x:row>
    <x:row r="16" ht="25" customHeight="1">
      <x:c r="A16" s="2" t="str">
        <x:v>Future active equipment</x:v>
      </x:c>
      <x:c r="B16" s="2" t="n">
        <x:f>COUNTIFS('Upcoming Maintenance'!$J$6:$J$65,"FUTURE")</x:f>
        <x:v>1</x:v>
      </x:c>
      <x:c r="C16" s="2"/>
      <x:c r="D16" s="2"/>
      <x:c r="E16" s="2"/>
      <x:c r="F16" s="2"/>
    </x:row>
    <x:row r="17" ht="25" customHeight="1">
      <x:c r="A17" s="2" t="str">
        <x:v>Completed maintenance cost</x:v>
      </x:c>
      <x:c r="B17" s="39" t="n">
        <x:f>SUMIFS('Maintenance Log'!$L$6:$L$155,'Maintenance Log'!$O$6:$O$155,"Completed",'Maintenance Log'!$R$6:$R$155,"OK")</x:f>
        <x:v>2022.5</x:v>
      </x:c>
      <x:c r="C17" s="2"/>
      <x:c r="D17" s="2"/>
      <x:c r="E17" s="2"/>
      <x:c r="F17" s="2"/>
    </x:row>
    <x:row r="18" ht="25" customHeight="1">
      <x:c r="A18" s="2" t="str">
        <x:v>Completed cost this year</x:v>
      </x:c>
      <x:c r="B18" s="39" t="n">
        <x:f>SUMIFS('Maintenance Log'!$L$6:$L$155,'Maintenance Log'!$O$6:$O$155,"Completed",'Maintenance Log'!$R$6:$R$155,"OK",'Maintenance Log'!$D$6:$D$155,"&gt;="&amp;DATE(YEAR($B$4),1,1),'Maintenance Log'!$D$6:$D$155,"&lt;"&amp;DATE(YEAR($B$4)+1,1,1))</x:f>
        <x:v>2022.5</x:v>
      </x:c>
      <x:c r="C18" s="2"/>
      <x:c r="D18" s="2"/>
      <x:c r="E18" s="2"/>
      <x:c r="F18" s="2"/>
    </x:row>
    <x:row r="19" ht="25" customHeight="1">
      <x:c r="A19" s="2" t="str">
        <x:v>Equipment ID issues</x:v>
      </x:c>
      <x:c r="B19" s="2" t="n">
        <x:f>COUNTIFS('Equipment Register'!$S$6:$S$65,"DUPLICATE ID")</x:f>
        <x:v>0</x:v>
      </x:c>
      <x:c r="C19" s="2"/>
      <x:c r="D19" s="2"/>
      <x:c r="E19" s="2"/>
      <x:c r="F19" s="2"/>
    </x:row>
    <x:row r="20" ht="25" customHeight="1">
      <x:c r="A20" s="2" t="str">
        <x:v>Log ID or cost issues</x:v>
      </x:c>
      <x:c r="B20" s="2" t="n">
        <x:f>COUNTIFS('Maintenance Log'!$R$6:$R$155,"UNMATCHED ID")+COUNTIFS('Maintenance Log'!$R$6:$R$155,"DUPLICATE ID")+COUNTIFS('Maintenance Log'!$R$6:$R$155,"MISSING ID")+COUNTIFS('Maintenance Log'!$L$6:$L$155,"CHECK COST")</x:f>
        <x:v>0</x:v>
      </x:c>
      <x:c r="C20" s="2"/>
      <x:c r="D20" s="2"/>
      <x:c r="E20" s="2"/>
      <x:c r="F20" s="2"/>
    </x:row>
    <x:row r="21">
      <x:c r="A21" s="2"/>
      <x:c r="B21" s="2"/>
      <x:c r="C21" s="2"/>
      <x:c r="D21" s="2"/>
      <x:c r="E21" s="2"/>
      <x:c r="F21" s="2"/>
    </x:row>
    <x:row r="22">
      <x:c r="A22" s="4" t="str">
        <x:v>Completed costs include valid, matched maintenance rows only. A blank cost is missing data, not $0.</x:v>
      </x:c>
      <x:c r="B22" s="2"/>
      <x:c r="C22" s="2"/>
      <x:c r="D22" s="2"/>
      <x:c r="E22" s="2"/>
      <x:c r="F22" s="2"/>
    </x:row>
    <x:row r="23">
      <x:c r="A23" s="4" t="str">
        <x:v>Overdue is before the as-of date. Due soon includes today through day 30. Retired and out-of-service assets are excluded.</x:v>
      </x:c>
      <x:c r="B23" s="2"/>
      <x:c r="C23" s="2"/>
      <x:c r="D23" s="2"/>
      <x:c r="E23" s="2"/>
      <x:c r="F23" s="2"/>
    </x:row>
    <x:row r="24">
      <x:c r="A24" s="4" t="str">
        <x:v>The workbook is a general organizational record, not a regulatory inspection or certification system.</x:v>
      </x:c>
      <x:c r="B24" s="2"/>
      <x:c r="C24" s="2"/>
      <x:c r="D24" s="2"/>
      <x:c r="E24" s="2"/>
      <x:c r="F24" s="2"/>
    </x:row>
    <x:row r="25">
      <x:c r="A25" s="2"/>
      <x:c r="B25" s="2"/>
      <x:c r="C25" s="2"/>
      <x:c r="D25" s="2"/>
      <x:c r="E25" s="2"/>
      <x:c r="F25" s="2"/>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8" hidden="0" customWidth="1"/>
    <x:col min="2" max="2" width="115" hidden="0" customWidth="1"/>
    <x:col min="3" max="3" width="4" hidden="0" customWidth="1"/>
  </x:cols>
  <x:sheetData>
    <x:row r="1">
      <x:c r="A1" s="2"/>
      <x:c r="B1" s="2"/>
      <x:c r="C1" s="2"/>
    </x:row>
    <x:row r="2" ht="30" customHeight="1">
      <x:c r="A2" s="3" t="str">
        <x:v>How to Use the Maintenance Log</x:v>
      </x:c>
      <x:c r="B2" s="2"/>
      <x:c r="C2" s="2"/>
    </x:row>
    <x:row r="3">
      <x:c r="A3" s="2"/>
      <x:c r="B3" s="2"/>
      <x:c r="C3" s="2"/>
    </x:row>
    <x:row r="4" ht="44" customHeight="1">
      <x:c r="A4" s="2" t="str">
        <x:v>1</x:v>
      </x:c>
      <x:c r="B4" s="20" t="str">
        <x:v>Replace the fictional examples in Equipment Register. Use one unique Equipment ID per non-vehicle asset.</x:v>
      </x:c>
      <x:c r="C4" s="2"/>
    </x:row>
    <x:row r="5" ht="44" customHeight="1">
      <x:c r="A5" s="2" t="str">
        <x:v>2</x:v>
      </x:c>
      <x:c r="B5" s="20" t="str">
        <x:v>Keep each service event in Maintenance Log as a separate historical row. Enter Equipment ID to link it to the register.</x:v>
      </x:c>
      <x:c r="C5" s="2"/>
    </x:row>
    <x:row r="6" ht="44" customHeight="1">
      <x:c r="A6" s="2" t="str">
        <x:v>3</x:v>
      </x:c>
      <x:c r="B6" s="20" t="str">
        <x:v>The ID Check column flags duplicate, missing, or unmatched IDs. Resolve these before relying on totals or the upcoming view.</x:v>
      </x:c>
      <x:c r="C6" s="2"/>
    </x:row>
    <x:row r="7" ht="44" customHeight="1">
      <x:c r="A7" s="2" t="str">
        <x:v>4</x:v>
      </x:c>
      <x:c r="B7" s="20" t="str">
        <x:v>Enter labor, parts, and other cost as nonnegative numbers. Total Cost adds them; blank amounts stay blank.</x:v>
      </x:c>
      <x:c r="C7" s="2"/>
    </x:row>
    <x:row r="8" ht="44" customHeight="1">
      <x:c r="A8" s="2" t="str">
        <x:v>5</x:v>
      </x:c>
      <x:c r="B8" s="20" t="str">
        <x:v>Mark completed work Completed. Scheduled, In Progress, Deferred, and Cancelled are not included in completed-cost totals.</x:v>
      </x:c>
      <x:c r="C8" s="2"/>
    </x:row>
    <x:row r="9" ht="44" customHeight="1">
      <x:c r="A9" s="2" t="str">
        <x:v>6</x:v>
      </x:c>
      <x:c r="B9" s="20" t="str">
        <x:v>After completing service, update the current Next Service Date and meter in Equipment Register. Historical dates in Maintenance Log are not overwritten.</x:v>
      </x:c>
      <x:c r="C9" s="2"/>
    </x:row>
    <x:row r="10" ht="44" customHeight="1">
      <x:c r="A10" s="2" t="str">
        <x:v>7</x:v>
      </x:c>
      <x:c r="B10" s="20" t="str">
        <x:v>Change Summary as-of date before reviewing due work. Overdue is earlier than that date; due soon is from that date through 30 days later, inclusive.</x:v>
      </x:c>
      <x:c r="C10" s="2"/>
    </x:row>
    <x:row r="11" ht="44" customHeight="1">
      <x:c r="A11" s="2" t="str">
        <x:v>8</x:v>
      </x:c>
      <x:c r="B11" s="20" t="str">
        <x:v>Only Active assets appear as overdue or due soon. Retired equipment stays in history and completed-cost totals.</x:v>
      </x:c>
      <x:c r="C11" s="2"/>
    </x:row>
    <x:row r="12" ht="44" customHeight="1">
      <x:c r="A12" s="2" t="str">
        <x:v>9</x:v>
      </x:c>
      <x:c r="B12" s="20" t="str">
        <x:v>Meter Due means current meter is at least the manually entered next-service meter. No usage prediction or interval forecast is made.</x:v>
      </x:c>
      <x:c r="C12" s="2"/>
    </x:row>
    <x:row r="13" ht="44" customHeight="1">
      <x:c r="A13" s="2" t="str">
        <x:v>10</x:v>
      </x:c>
      <x:c r="B13" s="20" t="str">
        <x:v>This workbook and the Word/PDF forms are offline templates. Adapt them for any workplace-specific or regulatory record requirements.</x:v>
      </x:c>
      <x:c r="C13" s="2"/>
    </x:row>
    <x:row r="14">
      <x:c r="A14" s="2"/>
      <x:c r="B14" s="2"/>
      <x:c r="C14" s="2"/>
    </x:row>
    <x:row r="15">
      <x:c r="A15" s="2"/>
      <x:c r="B15" s="2"/>
      <x:c r="C15" s="2"/>
    </x:row>
    <x:row r="16">
      <x:c r="A16" s="2"/>
      <x:c r="B16" s="2"/>
      <x:c r="C16" s="2"/>
    </x:row>
    <x:row r="17">
      <x:c r="A17" s="2"/>
      <x:c r="B17" s="2"/>
      <x:c r="C17" s="2"/>
    </x:row>
    <x:row r="18">
      <x:c r="A18" s="2"/>
      <x:c r="B18" s="2"/>
      <x:c r="C18" s="2"/>
    </x:row>
    <x:row r="19">
      <x:c r="A19" s="2"/>
      <x:c r="B19" s="2"/>
      <x:c r="C19" s="2"/>
    </x:row>
    <x:row r="20">
      <x:c r="A20" s="2"/>
      <x:c r="B20" s="2"/>
      <x:c r="C20" s="2"/>
    </x:row>
    <x:row r="21">
      <x:c r="A21" s="2"/>
      <x:c r="B21" s="2"/>
      <x:c r="C21" s="2"/>
    </x:row>
  </x:sheetData>
  <x:pageMargins left="0.7" right="0.7" top="0.75" bottom="0.75" header="0.3" footer="0.3"/>
</x:worksheet>
</file>